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3256" windowHeight="12720"/>
  </bookViews>
  <sheets>
    <sheet name="Откуда приходит везенье" sheetId="5" r:id="rId1"/>
    <sheet name="Сравнение G и R " sheetId="7" r:id="rId2"/>
  </sheets>
  <calcPr calcId="145621"/>
</workbook>
</file>

<file path=xl/calcChain.xml><?xml version="1.0" encoding="utf-8"?>
<calcChain xmlns="http://schemas.openxmlformats.org/spreadsheetml/2006/main">
  <c r="E53" i="7" l="1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I3" i="7"/>
  <c r="I6" i="7" s="1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I7" i="7" l="1"/>
  <c r="I8" i="7" s="1"/>
  <c r="I5" i="7"/>
  <c r="C4" i="7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T3" i="5"/>
  <c r="M4" i="5"/>
  <c r="M5" i="5" s="1"/>
  <c r="M6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M37" i="5" s="1"/>
  <c r="M38" i="5" s="1"/>
  <c r="M39" i="5" s="1"/>
  <c r="M40" i="5" s="1"/>
  <c r="M41" i="5" s="1"/>
  <c r="M42" i="5" s="1"/>
  <c r="M43" i="5" s="1"/>
  <c r="M44" i="5" s="1"/>
  <c r="M45" i="5" s="1"/>
  <c r="M46" i="5" s="1"/>
  <c r="M47" i="5" s="1"/>
  <c r="M48" i="5" s="1"/>
  <c r="M49" i="5" s="1"/>
  <c r="M50" i="5" s="1"/>
  <c r="M51" i="5" s="1"/>
  <c r="M52" i="5" s="1"/>
  <c r="M53" i="5" s="1"/>
  <c r="W5" i="5"/>
  <c r="W3" i="5"/>
  <c r="P49" i="5"/>
  <c r="P50" i="5"/>
  <c r="P51" i="5"/>
  <c r="P52" i="5"/>
  <c r="P53" i="5"/>
  <c r="W4" i="5" l="1"/>
  <c r="P19" i="5"/>
  <c r="P45" i="5"/>
  <c r="P47" i="5"/>
  <c r="P39" i="5"/>
  <c r="P46" i="5"/>
  <c r="P34" i="5"/>
  <c r="P43" i="5"/>
  <c r="P10" i="5"/>
  <c r="P26" i="5"/>
  <c r="P4" i="5"/>
  <c r="P12" i="5"/>
  <c r="P20" i="5"/>
  <c r="P28" i="5"/>
  <c r="P42" i="5"/>
  <c r="P6" i="5"/>
  <c r="P14" i="5"/>
  <c r="P22" i="5"/>
  <c r="P30" i="5"/>
  <c r="P48" i="5"/>
  <c r="P35" i="5"/>
  <c r="P11" i="5"/>
  <c r="P27" i="5"/>
  <c r="P44" i="5"/>
  <c r="P41" i="5"/>
  <c r="P40" i="5"/>
  <c r="P37" i="5"/>
  <c r="P5" i="5"/>
  <c r="P13" i="5"/>
  <c r="P21" i="5"/>
  <c r="P29" i="5"/>
  <c r="P7" i="5"/>
  <c r="P15" i="5"/>
  <c r="P23" i="5"/>
  <c r="P31" i="5"/>
  <c r="P36" i="5"/>
  <c r="P8" i="5"/>
  <c r="P16" i="5"/>
  <c r="P24" i="5"/>
  <c r="P32" i="5"/>
  <c r="P9" i="5"/>
  <c r="P17" i="5"/>
  <c r="P25" i="5"/>
  <c r="P33" i="5"/>
  <c r="P38" i="5"/>
  <c r="P18" i="5"/>
  <c r="T7" i="5"/>
  <c r="T6" i="5"/>
  <c r="T5" i="5"/>
  <c r="T4" i="5"/>
  <c r="Q4" i="5" l="1"/>
</calcChain>
</file>

<file path=xl/sharedStrings.xml><?xml version="1.0" encoding="utf-8"?>
<sst xmlns="http://schemas.openxmlformats.org/spreadsheetml/2006/main" count="24" uniqueCount="22">
  <si>
    <t>Total</t>
  </si>
  <si>
    <t>Среднее</t>
  </si>
  <si>
    <t>Минимум</t>
  </si>
  <si>
    <t>Максимум</t>
  </si>
  <si>
    <t>Частота</t>
  </si>
  <si>
    <t xml:space="preserve">Откуда приходит везенье? </t>
  </si>
  <si>
    <t>p=</t>
  </si>
  <si>
    <t>Ст. откл.</t>
  </si>
  <si>
    <t xml:space="preserve"> Матем. ожид.</t>
  </si>
  <si>
    <t>Cт. откл. (теор)</t>
  </si>
  <si>
    <t>L=</t>
  </si>
  <si>
    <t>k</t>
  </si>
  <si>
    <t>g_k</t>
  </si>
  <si>
    <r>
      <t xml:space="preserve"> Матем. ожид. </t>
    </r>
    <r>
      <rPr>
        <i/>
        <sz val="11"/>
        <color theme="1"/>
        <rFont val="Calibri"/>
        <family val="2"/>
        <charset val="204"/>
        <scheme val="minor"/>
      </rPr>
      <t>G(p)</t>
    </r>
  </si>
  <si>
    <r>
      <t xml:space="preserve">Cт. откл. </t>
    </r>
    <r>
      <rPr>
        <i/>
        <sz val="11"/>
        <color theme="1"/>
        <rFont val="Calibri"/>
        <family val="2"/>
        <charset val="204"/>
        <scheme val="minor"/>
      </rPr>
      <t>G(p)</t>
    </r>
  </si>
  <si>
    <r>
      <t xml:space="preserve">Ст.откл </t>
    </r>
    <r>
      <rPr>
        <i/>
        <sz val="11"/>
        <color theme="1"/>
        <rFont val="Calibri"/>
        <family val="2"/>
        <charset val="204"/>
        <scheme val="minor"/>
      </rPr>
      <t>R(L,p)</t>
    </r>
  </si>
  <si>
    <r>
      <t>Матем. ожид. R</t>
    </r>
    <r>
      <rPr>
        <i/>
        <sz val="11"/>
        <color theme="1"/>
        <rFont val="Calibri"/>
        <family val="2"/>
        <charset val="204"/>
        <scheme val="minor"/>
      </rPr>
      <t xml:space="preserve">(L,p) </t>
    </r>
  </si>
  <si>
    <r>
      <t xml:space="preserve">Cравнение </t>
    </r>
    <r>
      <rPr>
        <b/>
        <i/>
        <sz val="18"/>
        <color theme="3" tint="0.39997558519241921"/>
        <rFont val="Calibri"/>
        <family val="2"/>
        <charset val="204"/>
        <scheme val="minor"/>
      </rPr>
      <t>G(p)</t>
    </r>
    <r>
      <rPr>
        <b/>
        <sz val="18"/>
        <color theme="3" tint="0.39997558519241921"/>
        <rFont val="Calibri"/>
        <family val="2"/>
        <charset val="204"/>
        <scheme val="minor"/>
      </rPr>
      <t xml:space="preserve"> и </t>
    </r>
    <r>
      <rPr>
        <b/>
        <i/>
        <sz val="18"/>
        <color theme="3" tint="0.39997558519241921"/>
        <rFont val="Calibri"/>
        <family val="2"/>
        <charset val="204"/>
        <scheme val="minor"/>
      </rPr>
      <t>R(L,p)</t>
    </r>
  </si>
  <si>
    <t>r_k</t>
  </si>
  <si>
    <t>Поле для ввода данных</t>
  </si>
  <si>
    <t>Вер. g_k</t>
  </si>
  <si>
    <t>Серий бросков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</si>
</sst>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3" tint="0.3999755851924192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i/>
      <sz val="18"/>
      <color theme="3" tint="0.399975585192419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6" xfId="0" applyFill="1" applyBorder="1"/>
    <xf numFmtId="0" fontId="0" fillId="4" borderId="8" xfId="0" applyFill="1" applyBorder="1"/>
    <xf numFmtId="0" fontId="1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Border="1"/>
    <xf numFmtId="0" fontId="0" fillId="5" borderId="0" xfId="0" applyFill="1" applyBorder="1"/>
    <xf numFmtId="0" fontId="2" fillId="0" borderId="0" xfId="0" applyFont="1"/>
    <xf numFmtId="0" fontId="0" fillId="0" borderId="1" xfId="0" applyFill="1" applyBorder="1" applyProtection="1">
      <protection locked="0"/>
    </xf>
    <xf numFmtId="0" fontId="0" fillId="3" borderId="2" xfId="0" applyFill="1" applyBorder="1" applyAlignment="1">
      <alignment horizontal="right"/>
    </xf>
    <xf numFmtId="0" fontId="0" fillId="3" borderId="6" xfId="0" applyFill="1" applyBorder="1"/>
    <xf numFmtId="0" fontId="0" fillId="3" borderId="8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3" borderId="4" xfId="0" applyFont="1" applyFill="1" applyBorder="1"/>
    <xf numFmtId="0" fontId="0" fillId="4" borderId="6" xfId="0" applyFont="1" applyFill="1" applyBorder="1"/>
    <xf numFmtId="0" fontId="0" fillId="4" borderId="2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6" borderId="2" xfId="0" applyFill="1" applyBorder="1" applyAlignment="1">
      <alignment horizontal="right"/>
    </xf>
    <xf numFmtId="0" fontId="1" fillId="6" borderId="4" xfId="0" applyFont="1" applyFill="1" applyBorder="1"/>
    <xf numFmtId="0" fontId="0" fillId="6" borderId="5" xfId="0" applyFill="1" applyBorder="1" applyAlignment="1">
      <alignment horizontal="left"/>
    </xf>
    <xf numFmtId="0" fontId="0" fillId="6" borderId="6" xfId="0" applyFill="1" applyBorder="1"/>
    <xf numFmtId="0" fontId="0" fillId="6" borderId="8" xfId="0" applyFill="1" applyBorder="1"/>
    <xf numFmtId="0" fontId="0" fillId="6" borderId="5" xfId="0" applyFill="1" applyBorder="1"/>
    <xf numFmtId="0" fontId="0" fillId="6" borderId="7" xfId="0" applyFill="1" applyBorder="1"/>
    <xf numFmtId="0" fontId="0" fillId="4" borderId="1" xfId="0" applyFill="1" applyBorder="1" applyAlignment="1">
      <alignment horizontal="center"/>
    </xf>
    <xf numFmtId="0" fontId="4" fillId="0" borderId="0" xfId="0" applyFont="1"/>
    <xf numFmtId="0" fontId="0" fillId="0" borderId="0" xfId="0" applyFont="1" applyFill="1" applyBorder="1"/>
    <xf numFmtId="0" fontId="0" fillId="6" borderId="5" xfId="0" applyFill="1" applyBorder="1" applyAlignment="1">
      <alignment horizontal="right"/>
    </xf>
    <xf numFmtId="0" fontId="1" fillId="6" borderId="6" xfId="0" applyFon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07658907519348E-2"/>
          <c:y val="4.1812909580669799E-2"/>
          <c:w val="0.94480119491376036"/>
          <c:h val="0.88477656855718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0000"/>
              </a:schemeClr>
            </a:solidFill>
          </c:spPr>
          <c:invertIfNegative val="0"/>
          <c:val>
            <c:numRef>
              <c:f>'Откуда приходит везенье'!$P$4:$P$53</c:f>
              <c:numCache>
                <c:formatCode>General</c:formatCode>
                <c:ptCount val="50"/>
                <c:pt idx="0">
                  <c:v>0.14102564102564102</c:v>
                </c:pt>
                <c:pt idx="1">
                  <c:v>0.15384615384615385</c:v>
                </c:pt>
                <c:pt idx="2">
                  <c:v>0.15384615384615385</c:v>
                </c:pt>
                <c:pt idx="3">
                  <c:v>7.6923076923076927E-2</c:v>
                </c:pt>
                <c:pt idx="4">
                  <c:v>8.3333333333333329E-2</c:v>
                </c:pt>
                <c:pt idx="5">
                  <c:v>5.7692307692307696E-2</c:v>
                </c:pt>
                <c:pt idx="6">
                  <c:v>5.7692307692307696E-2</c:v>
                </c:pt>
                <c:pt idx="7">
                  <c:v>3.2051282051282048E-2</c:v>
                </c:pt>
                <c:pt idx="8">
                  <c:v>3.2051282051282048E-2</c:v>
                </c:pt>
                <c:pt idx="9">
                  <c:v>3.2051282051282048E-2</c:v>
                </c:pt>
                <c:pt idx="10">
                  <c:v>3.8461538461538464E-2</c:v>
                </c:pt>
                <c:pt idx="11">
                  <c:v>3.8461538461538464E-2</c:v>
                </c:pt>
                <c:pt idx="12">
                  <c:v>1.9230769230769232E-2</c:v>
                </c:pt>
                <c:pt idx="13">
                  <c:v>1.9230769230769232E-2</c:v>
                </c:pt>
                <c:pt idx="14">
                  <c:v>1.282051282051282E-2</c:v>
                </c:pt>
                <c:pt idx="15">
                  <c:v>6.41025641025641E-3</c:v>
                </c:pt>
                <c:pt idx="16">
                  <c:v>6.41025641025641E-3</c:v>
                </c:pt>
                <c:pt idx="17">
                  <c:v>6.41025641025641E-3</c:v>
                </c:pt>
                <c:pt idx="18">
                  <c:v>0</c:v>
                </c:pt>
                <c:pt idx="19">
                  <c:v>6.41025641025641E-3</c:v>
                </c:pt>
                <c:pt idx="20">
                  <c:v>1.282051282051282E-2</c:v>
                </c:pt>
                <c:pt idx="21">
                  <c:v>0</c:v>
                </c:pt>
                <c:pt idx="22">
                  <c:v>6.41025641025641E-3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6.41025641025641E-3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</c:ser>
        <c:ser>
          <c:idx val="1"/>
          <c:order val="1"/>
          <c:tx>
            <c:strRef>
              <c:f>'Откуда приходит везенье'!$M$4:$M$34</c:f>
              <c:strCache>
                <c:ptCount val="1"/>
                <c:pt idx="0">
                  <c:v>0,166666667 0,138888889 0,115740741 0,096450617 0,080375514 0,066979595 0,055816329 0,046513608 0,03876134 0,032301117 0,026917597 0,022431331 0,018692776 0,015577313 0,012981094 0,010817579 0,009014649 0,007512207 0,006260173 0,005216811 0,004347342 0,00</c:v>
                </c:pt>
              </c:strCache>
            </c:strRef>
          </c:tx>
          <c:spPr>
            <a:noFill/>
            <a:ln w="22225" cmpd="sng">
              <a:solidFill>
                <a:schemeClr val="tx1"/>
              </a:solidFill>
            </a:ln>
          </c:spPr>
          <c:invertIfNegative val="0"/>
          <c:val>
            <c:numRef>
              <c:f>'Откуда приходит везенье'!$M$4:$M$53</c:f>
              <c:numCache>
                <c:formatCode>General</c:formatCode>
                <c:ptCount val="50"/>
                <c:pt idx="0">
                  <c:v>0.16666666666666666</c:v>
                </c:pt>
                <c:pt idx="1">
                  <c:v>0.1388888888888889</c:v>
                </c:pt>
                <c:pt idx="2">
                  <c:v>0.11574074074074076</c:v>
                </c:pt>
                <c:pt idx="3">
                  <c:v>9.6450617283950629E-2</c:v>
                </c:pt>
                <c:pt idx="4">
                  <c:v>8.03755144032922E-2</c:v>
                </c:pt>
                <c:pt idx="5">
                  <c:v>6.6979595336076836E-2</c:v>
                </c:pt>
                <c:pt idx="6">
                  <c:v>5.5816329446730699E-2</c:v>
                </c:pt>
                <c:pt idx="7">
                  <c:v>4.6513607872275584E-2</c:v>
                </c:pt>
                <c:pt idx="8">
                  <c:v>3.8761339893562986E-2</c:v>
                </c:pt>
                <c:pt idx="9">
                  <c:v>3.2301116577969156E-2</c:v>
                </c:pt>
                <c:pt idx="10">
                  <c:v>2.6917597148307632E-2</c:v>
                </c:pt>
                <c:pt idx="11">
                  <c:v>2.2431330956923026E-2</c:v>
                </c:pt>
                <c:pt idx="12">
                  <c:v>1.8692775797435855E-2</c:v>
                </c:pt>
                <c:pt idx="13">
                  <c:v>1.557731316452988E-2</c:v>
                </c:pt>
                <c:pt idx="14">
                  <c:v>1.29810943037749E-2</c:v>
                </c:pt>
                <c:pt idx="15">
                  <c:v>1.0817578586479084E-2</c:v>
                </c:pt>
                <c:pt idx="16">
                  <c:v>9.0146488220659033E-3</c:v>
                </c:pt>
                <c:pt idx="17">
                  <c:v>7.5122073517215867E-3</c:v>
                </c:pt>
                <c:pt idx="18">
                  <c:v>6.2601727931013221E-3</c:v>
                </c:pt>
                <c:pt idx="19">
                  <c:v>5.216810660917769E-3</c:v>
                </c:pt>
                <c:pt idx="20">
                  <c:v>4.3473422174314744E-3</c:v>
                </c:pt>
                <c:pt idx="21">
                  <c:v>3.6227851811928957E-3</c:v>
                </c:pt>
                <c:pt idx="22">
                  <c:v>3.0189876509940797E-3</c:v>
                </c:pt>
                <c:pt idx="23">
                  <c:v>2.5158230424950664E-3</c:v>
                </c:pt>
                <c:pt idx="24">
                  <c:v>2.0965192020792221E-3</c:v>
                </c:pt>
                <c:pt idx="25">
                  <c:v>1.7470993350660186E-3</c:v>
                </c:pt>
                <c:pt idx="26">
                  <c:v>1.4559161125550155E-3</c:v>
                </c:pt>
                <c:pt idx="27">
                  <c:v>1.2132634271291797E-3</c:v>
                </c:pt>
                <c:pt idx="28">
                  <c:v>1.0110528559409832E-3</c:v>
                </c:pt>
                <c:pt idx="29">
                  <c:v>8.42544046617486E-4</c:v>
                </c:pt>
                <c:pt idx="30">
                  <c:v>7.0212003884790502E-4</c:v>
                </c:pt>
                <c:pt idx="31">
                  <c:v>5.8510003237325422E-4</c:v>
                </c:pt>
                <c:pt idx="32">
                  <c:v>4.875833603110452E-4</c:v>
                </c:pt>
                <c:pt idx="33">
                  <c:v>4.06319466925871E-4</c:v>
                </c:pt>
                <c:pt idx="34">
                  <c:v>3.3859955577155917E-4</c:v>
                </c:pt>
                <c:pt idx="35">
                  <c:v>2.8216629647629933E-4</c:v>
                </c:pt>
                <c:pt idx="36">
                  <c:v>2.3513858039691613E-4</c:v>
                </c:pt>
                <c:pt idx="37">
                  <c:v>1.9594881699743012E-4</c:v>
                </c:pt>
                <c:pt idx="38">
                  <c:v>1.6329068083119176E-4</c:v>
                </c:pt>
                <c:pt idx="39">
                  <c:v>1.3607556735932647E-4</c:v>
                </c:pt>
                <c:pt idx="40">
                  <c:v>1.1339630613277207E-4</c:v>
                </c:pt>
                <c:pt idx="41">
                  <c:v>9.4496921777310064E-5</c:v>
                </c:pt>
                <c:pt idx="42">
                  <c:v>7.8747434814425063E-5</c:v>
                </c:pt>
                <c:pt idx="43">
                  <c:v>6.5622862345354226E-5</c:v>
                </c:pt>
                <c:pt idx="44">
                  <c:v>5.4685718621128521E-5</c:v>
                </c:pt>
                <c:pt idx="45">
                  <c:v>4.5571432184273769E-5</c:v>
                </c:pt>
                <c:pt idx="46">
                  <c:v>3.7976193486894811E-5</c:v>
                </c:pt>
                <c:pt idx="47">
                  <c:v>3.1646827905745677E-5</c:v>
                </c:pt>
                <c:pt idx="48">
                  <c:v>2.6372356588121397E-5</c:v>
                </c:pt>
                <c:pt idx="49">
                  <c:v>2.19769638234345E-5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88"/>
        <c:axId val="231531008"/>
        <c:axId val="231620608"/>
      </c:barChart>
      <c:catAx>
        <c:axId val="231531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31620608"/>
        <c:crosses val="autoZero"/>
        <c:auto val="1"/>
        <c:lblAlgn val="ctr"/>
        <c:lblOffset val="100"/>
        <c:noMultiLvlLbl val="0"/>
      </c:catAx>
      <c:valAx>
        <c:axId val="231620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153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07658907519348E-2"/>
          <c:y val="4.1812909580669799E-2"/>
          <c:w val="0.94480119491376036"/>
          <c:h val="0.884776568557186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'Сравнение G и R '!$C$4:$C$34</c:f>
              <c:strCache>
                <c:ptCount val="1"/>
                <c:pt idx="0">
                  <c:v>0,166666667 0,138888889 0,115740741 0,096450617 0,080375514 0,066979595 0,055816329 0,046513608 0,03876134 0,032301117 0,026917597 0,022431331 0,018692776 0,015577313 0,012981094 0,010817579 0,009014649 0,007512207 0,006260173 0,005216811 0,004347342 0,00</c:v>
                </c:pt>
              </c:strCache>
            </c:strRef>
          </c:tx>
          <c:spPr>
            <a:noFill/>
            <a:ln w="22225" cmpd="sng">
              <a:solidFill>
                <a:schemeClr val="tx1"/>
              </a:solidFill>
            </a:ln>
          </c:spPr>
          <c:invertIfNegative val="0"/>
          <c:val>
            <c:numRef>
              <c:f>'Сравнение G и R '!$C$4:$C$54</c:f>
              <c:numCache>
                <c:formatCode>General</c:formatCode>
                <c:ptCount val="51"/>
                <c:pt idx="0">
                  <c:v>0.16666666666666666</c:v>
                </c:pt>
                <c:pt idx="1">
                  <c:v>0.1388888888888889</c:v>
                </c:pt>
                <c:pt idx="2">
                  <c:v>0.11574074074074076</c:v>
                </c:pt>
                <c:pt idx="3">
                  <c:v>9.6450617283950629E-2</c:v>
                </c:pt>
                <c:pt idx="4">
                  <c:v>8.03755144032922E-2</c:v>
                </c:pt>
                <c:pt idx="5">
                  <c:v>6.6979595336076836E-2</c:v>
                </c:pt>
                <c:pt idx="6">
                  <c:v>5.5816329446730699E-2</c:v>
                </c:pt>
                <c:pt idx="7">
                  <c:v>4.6513607872275584E-2</c:v>
                </c:pt>
                <c:pt idx="8">
                  <c:v>3.8761339893562986E-2</c:v>
                </c:pt>
                <c:pt idx="9">
                  <c:v>3.2301116577969156E-2</c:v>
                </c:pt>
                <c:pt idx="10">
                  <c:v>2.6917597148307632E-2</c:v>
                </c:pt>
                <c:pt idx="11">
                  <c:v>2.2431330956923026E-2</c:v>
                </c:pt>
                <c:pt idx="12">
                  <c:v>1.8692775797435855E-2</c:v>
                </c:pt>
                <c:pt idx="13">
                  <c:v>1.557731316452988E-2</c:v>
                </c:pt>
                <c:pt idx="14">
                  <c:v>1.29810943037749E-2</c:v>
                </c:pt>
                <c:pt idx="15">
                  <c:v>1.0817578586479084E-2</c:v>
                </c:pt>
                <c:pt idx="16">
                  <c:v>9.0146488220659033E-3</c:v>
                </c:pt>
                <c:pt idx="17">
                  <c:v>7.5122073517215867E-3</c:v>
                </c:pt>
                <c:pt idx="18">
                  <c:v>6.2601727931013221E-3</c:v>
                </c:pt>
                <c:pt idx="19">
                  <c:v>5.216810660917769E-3</c:v>
                </c:pt>
                <c:pt idx="20">
                  <c:v>4.3473422174314744E-3</c:v>
                </c:pt>
                <c:pt idx="21">
                  <c:v>3.6227851811928957E-3</c:v>
                </c:pt>
                <c:pt idx="22">
                  <c:v>3.0189876509940797E-3</c:v>
                </c:pt>
                <c:pt idx="23">
                  <c:v>2.5158230424950664E-3</c:v>
                </c:pt>
                <c:pt idx="24">
                  <c:v>2.0965192020792221E-3</c:v>
                </c:pt>
                <c:pt idx="25">
                  <c:v>1.7470993350660186E-3</c:v>
                </c:pt>
                <c:pt idx="26">
                  <c:v>1.4559161125550155E-3</c:v>
                </c:pt>
                <c:pt idx="27">
                  <c:v>1.2132634271291797E-3</c:v>
                </c:pt>
                <c:pt idx="28">
                  <c:v>1.0110528559409832E-3</c:v>
                </c:pt>
                <c:pt idx="29">
                  <c:v>8.42544046617486E-4</c:v>
                </c:pt>
                <c:pt idx="30">
                  <c:v>7.0212003884790502E-4</c:v>
                </c:pt>
                <c:pt idx="31">
                  <c:v>5.8510003237325422E-4</c:v>
                </c:pt>
                <c:pt idx="32">
                  <c:v>4.875833603110452E-4</c:v>
                </c:pt>
                <c:pt idx="33">
                  <c:v>4.06319466925871E-4</c:v>
                </c:pt>
                <c:pt idx="34">
                  <c:v>3.3859955577155917E-4</c:v>
                </c:pt>
                <c:pt idx="35">
                  <c:v>2.8216629647629933E-4</c:v>
                </c:pt>
                <c:pt idx="36">
                  <c:v>2.3513858039691613E-4</c:v>
                </c:pt>
                <c:pt idx="37">
                  <c:v>1.9594881699743012E-4</c:v>
                </c:pt>
                <c:pt idx="38">
                  <c:v>1.6329068083119176E-4</c:v>
                </c:pt>
                <c:pt idx="39">
                  <c:v>1.3607556735932647E-4</c:v>
                </c:pt>
                <c:pt idx="40">
                  <c:v>1.1339630613277207E-4</c:v>
                </c:pt>
                <c:pt idx="41">
                  <c:v>9.4496921777310064E-5</c:v>
                </c:pt>
                <c:pt idx="42">
                  <c:v>7.8747434814425063E-5</c:v>
                </c:pt>
                <c:pt idx="43">
                  <c:v>6.5622862345354226E-5</c:v>
                </c:pt>
                <c:pt idx="44">
                  <c:v>5.4685718621128521E-5</c:v>
                </c:pt>
                <c:pt idx="45">
                  <c:v>4.5571432184273769E-5</c:v>
                </c:pt>
                <c:pt idx="46">
                  <c:v>3.7976193486894811E-5</c:v>
                </c:pt>
                <c:pt idx="47">
                  <c:v>3.1646827905745677E-5</c:v>
                </c:pt>
                <c:pt idx="48">
                  <c:v>2.6372356588121397E-5</c:v>
                </c:pt>
                <c:pt idx="49">
                  <c:v>2.19769638234345E-5</c:v>
                </c:pt>
              </c:numCache>
            </c:numRef>
          </c:val>
        </c:ser>
        <c:ser>
          <c:idx val="0"/>
          <c:order val="1"/>
          <c:spPr>
            <a:solidFill>
              <a:schemeClr val="accent2">
                <a:lumMod val="75000"/>
                <a:alpha val="42000"/>
              </a:schemeClr>
            </a:solidFill>
          </c:spPr>
          <c:invertIfNegative val="0"/>
          <c:val>
            <c:numRef>
              <c:f>'Сравнение G и R '!$D$4:$D$52</c:f>
              <c:numCache>
                <c:formatCode>General</c:formatCode>
                <c:ptCount val="49"/>
                <c:pt idx="0">
                  <c:v>0.18333333333333332</c:v>
                </c:pt>
                <c:pt idx="1">
                  <c:v>0.15000000000000002</c:v>
                </c:pt>
                <c:pt idx="2">
                  <c:v>0.1226851851851852</c:v>
                </c:pt>
                <c:pt idx="3">
                  <c:v>0.10030864197530866</c:v>
                </c:pt>
                <c:pt idx="4">
                  <c:v>8.1983024691358042E-2</c:v>
                </c:pt>
                <c:pt idx="5">
                  <c:v>6.6979595336076836E-2</c:v>
                </c:pt>
                <c:pt idx="6">
                  <c:v>5.4700002857796089E-2</c:v>
                </c:pt>
                <c:pt idx="7">
                  <c:v>4.4653063557384562E-2</c:v>
                </c:pt>
                <c:pt idx="8">
                  <c:v>3.6435659499949209E-2</c:v>
                </c:pt>
                <c:pt idx="9">
                  <c:v>2.9717027251731625E-2</c:v>
                </c:pt>
                <c:pt idx="10">
                  <c:v>2.4225837433476869E-2</c:v>
                </c:pt>
                <c:pt idx="11">
                  <c:v>1.9739571242092264E-2</c:v>
                </c:pt>
                <c:pt idx="12">
                  <c:v>1.6075787185794835E-2</c:v>
                </c:pt>
                <c:pt idx="13">
                  <c:v>1.3084943058205099E-2</c:v>
                </c:pt>
                <c:pt idx="14">
                  <c:v>1.0644497329095417E-2</c:v>
                </c:pt>
                <c:pt idx="15">
                  <c:v>8.6540628691832676E-3</c:v>
                </c:pt>
                <c:pt idx="16">
                  <c:v>7.0314260812114043E-3</c:v>
                </c:pt>
                <c:pt idx="17">
                  <c:v>5.7092775873084055E-3</c:v>
                </c:pt>
                <c:pt idx="18">
                  <c:v>4.6325278668949785E-3</c:v>
                </c:pt>
                <c:pt idx="19">
                  <c:v>3.7561036758607938E-3</c:v>
                </c:pt>
                <c:pt idx="20">
                  <c:v>3.0431395522020322E-3</c:v>
                </c:pt>
                <c:pt idx="21">
                  <c:v>2.4634939232111687E-3</c:v>
                </c:pt>
                <c:pt idx="22">
                  <c:v>1.9925318496560925E-3</c:v>
                </c:pt>
                <c:pt idx="23">
                  <c:v>1.6101267471968425E-3</c:v>
                </c:pt>
                <c:pt idx="24">
                  <c:v>1.2998419052891177E-3</c:v>
                </c:pt>
                <c:pt idx="25">
                  <c:v>1.048259601039611E-3</c:v>
                </c:pt>
                <c:pt idx="26">
                  <c:v>8.4443134528190895E-4</c:v>
                </c:pt>
                <c:pt idx="27">
                  <c:v>6.7942751919234073E-4</c:v>
                </c:pt>
                <c:pt idx="28">
                  <c:v>5.4596854220813091E-4</c:v>
                </c:pt>
                <c:pt idx="29">
                  <c:v>4.3812290424109269E-4</c:v>
                </c:pt>
                <c:pt idx="30">
                  <c:v>3.5106001942395251E-4</c:v>
                </c:pt>
                <c:pt idx="31">
                  <c:v>2.8084801553916202E-4</c:v>
                </c:pt>
                <c:pt idx="32">
                  <c:v>2.2428834574308076E-4</c:v>
                </c:pt>
                <c:pt idx="33">
                  <c:v>1.7878056544738327E-4</c:v>
                </c:pt>
                <c:pt idx="34">
                  <c:v>1.4221181342405486E-4</c:v>
                </c:pt>
                <c:pt idx="35">
                  <c:v>1.1286651859051972E-4</c:v>
                </c:pt>
                <c:pt idx="36">
                  <c:v>8.9352660550828155E-5</c:v>
                </c:pt>
                <c:pt idx="37">
                  <c:v>7.0541574119074846E-5</c:v>
                </c:pt>
                <c:pt idx="38">
                  <c:v>5.55188314826052E-5</c:v>
                </c:pt>
                <c:pt idx="39">
                  <c:v>4.3544181554984468E-5</c:v>
                </c:pt>
                <c:pt idx="40">
                  <c:v>3.4018891839831611E-5</c:v>
                </c:pt>
                <c:pt idx="41">
                  <c:v>2.6459138097646828E-5</c:v>
                </c:pt>
                <c:pt idx="42">
                  <c:v>2.047433305175052E-5</c:v>
                </c:pt>
                <c:pt idx="43">
                  <c:v>1.5749486962885022E-5</c:v>
                </c:pt>
                <c:pt idx="44">
                  <c:v>1.2030858096648274E-5</c:v>
                </c:pt>
                <c:pt idx="45">
                  <c:v>9.1142864368547592E-6</c:v>
                </c:pt>
                <c:pt idx="46">
                  <c:v>6.8357148276410609E-6</c:v>
                </c:pt>
                <c:pt idx="47">
                  <c:v>5.0634924649193065E-6</c:v>
                </c:pt>
                <c:pt idx="48">
                  <c:v>3.692129922336996E-6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88"/>
        <c:axId val="181112832"/>
        <c:axId val="216195648"/>
      </c:barChart>
      <c:catAx>
        <c:axId val="181112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6195648"/>
        <c:crosses val="autoZero"/>
        <c:auto val="1"/>
        <c:lblAlgn val="ctr"/>
        <c:lblOffset val="100"/>
        <c:noMultiLvlLbl val="0"/>
      </c:catAx>
      <c:valAx>
        <c:axId val="216195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112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368871</xdr:colOff>
      <xdr:row>7</xdr:row>
      <xdr:rowOff>34666</xdr:rowOff>
    </xdr:from>
    <xdr:to>
      <xdr:col>22</xdr:col>
      <xdr:colOff>502675</xdr:colOff>
      <xdr:row>28</xdr:row>
      <xdr:rowOff>151793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384778</xdr:colOff>
      <xdr:row>8</xdr:row>
      <xdr:rowOff>86495</xdr:rowOff>
    </xdr:from>
    <xdr:to>
      <xdr:col>14</xdr:col>
      <xdr:colOff>57746</xdr:colOff>
      <xdr:row>28</xdr:row>
      <xdr:rowOff>61006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zoomScale="130" zoomScaleNormal="130" workbookViewId="0">
      <selection activeCell="T5" sqref="T5"/>
    </sheetView>
  </sheetViews>
  <sheetFormatPr defaultRowHeight="14.4" x14ac:dyDescent="0.3"/>
  <cols>
    <col min="1" max="1" width="3.44140625" customWidth="1"/>
    <col min="11" max="11" width="2.109375" style="15" customWidth="1"/>
    <col min="12" max="12" width="6.109375" customWidth="1"/>
    <col min="13" max="13" width="12" customWidth="1"/>
    <col min="14" max="14" width="1.5546875" hidden="1" customWidth="1"/>
    <col min="15" max="15" width="4.33203125" hidden="1" customWidth="1"/>
    <col min="17" max="17" width="5.5546875" hidden="1" customWidth="1"/>
    <col min="18" max="18" width="3.44140625" customWidth="1"/>
    <col min="19" max="19" width="13.109375" customWidth="1"/>
    <col min="20" max="20" width="6.21875" customWidth="1"/>
    <col min="21" max="21" width="2.77734375" style="22" customWidth="1"/>
    <col min="22" max="22" width="14" customWidth="1"/>
    <col min="23" max="23" width="7.44140625" customWidth="1"/>
  </cols>
  <sheetData>
    <row r="1" spans="1:23" ht="23.4" x14ac:dyDescent="0.45">
      <c r="B1" s="17" t="s">
        <v>5</v>
      </c>
    </row>
    <row r="2" spans="1:23" ht="10.8" customHeight="1" thickBot="1" x14ac:dyDescent="0.35"/>
    <row r="3" spans="1:23" x14ac:dyDescent="0.3">
      <c r="A3" s="3"/>
      <c r="B3" s="43" t="s">
        <v>19</v>
      </c>
      <c r="C3" s="44"/>
      <c r="D3" s="44"/>
      <c r="E3" s="44"/>
      <c r="F3" s="44"/>
      <c r="G3" s="44"/>
      <c r="H3" s="44"/>
      <c r="I3" s="44"/>
      <c r="J3" s="45"/>
      <c r="K3" s="16"/>
      <c r="L3" s="38" t="s">
        <v>11</v>
      </c>
      <c r="M3" s="38" t="s">
        <v>20</v>
      </c>
      <c r="O3" s="4"/>
      <c r="P3" s="46" t="s">
        <v>4</v>
      </c>
      <c r="Q3" t="s">
        <v>0</v>
      </c>
      <c r="S3" s="26" t="s">
        <v>21</v>
      </c>
      <c r="T3" s="5">
        <f>SUM(O4:O53)</f>
        <v>156</v>
      </c>
      <c r="V3" s="19" t="s">
        <v>6</v>
      </c>
      <c r="W3" s="24">
        <f>1/6</f>
        <v>0.16666666666666666</v>
      </c>
    </row>
    <row r="4" spans="1:23" x14ac:dyDescent="0.3">
      <c r="A4" s="3">
        <v>1</v>
      </c>
      <c r="B4" s="10">
        <v>6</v>
      </c>
      <c r="C4" s="10">
        <v>12</v>
      </c>
      <c r="D4" s="10">
        <v>3</v>
      </c>
      <c r="E4" s="10">
        <v>11</v>
      </c>
      <c r="F4" s="10">
        <v>4</v>
      </c>
      <c r="G4" s="10">
        <v>1</v>
      </c>
      <c r="H4" s="10">
        <v>3</v>
      </c>
      <c r="I4" s="10">
        <v>7</v>
      </c>
      <c r="J4" s="10">
        <v>9</v>
      </c>
      <c r="K4" s="12"/>
      <c r="L4" s="13">
        <v>1</v>
      </c>
      <c r="M4" s="6">
        <f>$W$3</f>
        <v>0.16666666666666666</v>
      </c>
      <c r="O4" s="6">
        <f>COUNTIF($B$4:$J$62,L4)</f>
        <v>22</v>
      </c>
      <c r="P4" s="7">
        <f>O4/SUM(O:O)</f>
        <v>0.14102564102564102</v>
      </c>
      <c r="Q4" s="9">
        <f>SUM(P4:P34)</f>
        <v>0.99999999999999989</v>
      </c>
      <c r="R4" s="9"/>
      <c r="S4" s="27" t="s">
        <v>1</v>
      </c>
      <c r="T4" s="25">
        <f>AVERAGE(B4:J62)</f>
        <v>5.916666666666667</v>
      </c>
      <c r="U4" s="23"/>
      <c r="V4" s="29" t="s">
        <v>8</v>
      </c>
      <c r="W4" s="20">
        <f>1/W3</f>
        <v>6</v>
      </c>
    </row>
    <row r="5" spans="1:23" ht="15" thickBot="1" x14ac:dyDescent="0.35">
      <c r="A5" s="3">
        <v>2</v>
      </c>
      <c r="B5" s="10">
        <v>3</v>
      </c>
      <c r="C5" s="10">
        <v>5</v>
      </c>
      <c r="D5" s="10">
        <v>1</v>
      </c>
      <c r="E5" s="10">
        <v>3</v>
      </c>
      <c r="F5" s="10">
        <v>1</v>
      </c>
      <c r="G5" s="10">
        <v>1</v>
      </c>
      <c r="H5" s="10">
        <v>6</v>
      </c>
      <c r="I5" s="10">
        <v>2</v>
      </c>
      <c r="J5" s="10">
        <v>12</v>
      </c>
      <c r="K5" s="12"/>
      <c r="L5" s="13">
        <v>2</v>
      </c>
      <c r="M5" s="6">
        <f>M4*(1-$W$3)</f>
        <v>0.1388888888888889</v>
      </c>
      <c r="O5" s="6">
        <f t="shared" ref="O5:O53" si="0">COUNTIF($B$4:$J$62,L5)</f>
        <v>24</v>
      </c>
      <c r="P5" s="7">
        <f t="shared" ref="P5:P53" si="1">O5/SUM(O:O)</f>
        <v>0.15384615384615385</v>
      </c>
      <c r="Q5" s="2"/>
      <c r="R5" s="2"/>
      <c r="S5" s="27" t="s">
        <v>7</v>
      </c>
      <c r="T5" s="25">
        <f>_xlfn.STDEV.P(B4:J62)</f>
        <v>5.1614427685475164</v>
      </c>
      <c r="V5" s="30" t="s">
        <v>9</v>
      </c>
      <c r="W5" s="21">
        <f>SQRT(1-W3)/W3</f>
        <v>5.4772255750516621</v>
      </c>
    </row>
    <row r="6" spans="1:23" x14ac:dyDescent="0.3">
      <c r="A6" s="3">
        <v>3</v>
      </c>
      <c r="B6" s="10">
        <v>2</v>
      </c>
      <c r="C6" s="10">
        <v>5</v>
      </c>
      <c r="D6" s="10">
        <v>2</v>
      </c>
      <c r="E6" s="10">
        <v>2</v>
      </c>
      <c r="F6" s="10">
        <v>3</v>
      </c>
      <c r="G6" s="10">
        <v>1</v>
      </c>
      <c r="H6" s="10">
        <v>7</v>
      </c>
      <c r="I6" s="10">
        <v>3</v>
      </c>
      <c r="J6" s="10">
        <v>3</v>
      </c>
      <c r="K6" s="12"/>
      <c r="L6" s="13">
        <v>3</v>
      </c>
      <c r="M6" s="6">
        <f t="shared" ref="M6:M53" si="2">M5*(1-$W$3)</f>
        <v>0.11574074074074076</v>
      </c>
      <c r="O6" s="6">
        <f t="shared" si="0"/>
        <v>24</v>
      </c>
      <c r="P6" s="7">
        <f t="shared" si="1"/>
        <v>0.15384615384615385</v>
      </c>
      <c r="S6" s="27" t="s">
        <v>2</v>
      </c>
      <c r="T6" s="7">
        <f>MIN(B4:J62)</f>
        <v>1</v>
      </c>
    </row>
    <row r="7" spans="1:23" ht="15" thickBot="1" x14ac:dyDescent="0.35">
      <c r="A7" s="3">
        <v>4</v>
      </c>
      <c r="B7" s="10">
        <v>1</v>
      </c>
      <c r="C7" s="10">
        <v>18</v>
      </c>
      <c r="D7" s="10">
        <v>3</v>
      </c>
      <c r="E7" s="10">
        <v>3</v>
      </c>
      <c r="F7" s="10">
        <v>5</v>
      </c>
      <c r="G7" s="10">
        <v>5</v>
      </c>
      <c r="H7" s="10">
        <v>4</v>
      </c>
      <c r="I7" s="10">
        <v>2</v>
      </c>
      <c r="J7" s="10">
        <v>9</v>
      </c>
      <c r="K7" s="12"/>
      <c r="L7" s="13">
        <v>4</v>
      </c>
      <c r="M7" s="6">
        <f t="shared" si="2"/>
        <v>9.6450617283950629E-2</v>
      </c>
      <c r="O7" s="6">
        <f t="shared" si="0"/>
        <v>12</v>
      </c>
      <c r="P7" s="7">
        <f t="shared" si="1"/>
        <v>7.6923076923076927E-2</v>
      </c>
      <c r="S7" s="28" t="s">
        <v>3</v>
      </c>
      <c r="T7" s="8">
        <f>MAX(B4:J62)</f>
        <v>31</v>
      </c>
    </row>
    <row r="8" spans="1:23" x14ac:dyDescent="0.3">
      <c r="A8" s="3">
        <v>5</v>
      </c>
      <c r="B8" s="10">
        <v>5</v>
      </c>
      <c r="C8" s="10">
        <v>14</v>
      </c>
      <c r="D8" s="10">
        <v>3</v>
      </c>
      <c r="E8" s="10">
        <v>1</v>
      </c>
      <c r="F8" s="10">
        <v>3</v>
      </c>
      <c r="G8" s="10">
        <v>2</v>
      </c>
      <c r="H8" s="10">
        <v>6</v>
      </c>
      <c r="I8" s="10">
        <v>6</v>
      </c>
      <c r="J8" s="10">
        <v>2</v>
      </c>
      <c r="K8" s="12"/>
      <c r="L8" s="13">
        <v>5</v>
      </c>
      <c r="M8" s="6">
        <f t="shared" si="2"/>
        <v>8.03755144032922E-2</v>
      </c>
      <c r="O8" s="6">
        <f t="shared" si="0"/>
        <v>13</v>
      </c>
      <c r="P8" s="7">
        <f t="shared" si="1"/>
        <v>8.3333333333333329E-2</v>
      </c>
    </row>
    <row r="9" spans="1:23" x14ac:dyDescent="0.3">
      <c r="A9" s="3">
        <v>6</v>
      </c>
      <c r="B9" s="10">
        <v>3</v>
      </c>
      <c r="C9" s="10">
        <v>9</v>
      </c>
      <c r="D9" s="10">
        <v>1</v>
      </c>
      <c r="E9" s="10">
        <v>1</v>
      </c>
      <c r="F9" s="10">
        <v>2</v>
      </c>
      <c r="G9" s="10">
        <v>14</v>
      </c>
      <c r="H9" s="10">
        <v>13</v>
      </c>
      <c r="I9" s="10">
        <v>2</v>
      </c>
      <c r="J9" s="10">
        <v>6</v>
      </c>
      <c r="K9" s="12"/>
      <c r="L9" s="13">
        <v>6</v>
      </c>
      <c r="M9" s="6">
        <f t="shared" si="2"/>
        <v>6.6979595336076836E-2</v>
      </c>
      <c r="O9" s="6">
        <f t="shared" si="0"/>
        <v>9</v>
      </c>
      <c r="P9" s="7">
        <f t="shared" si="1"/>
        <v>5.7692307692307696E-2</v>
      </c>
    </row>
    <row r="10" spans="1:23" x14ac:dyDescent="0.3">
      <c r="A10" s="3">
        <v>7</v>
      </c>
      <c r="B10" s="10">
        <v>1</v>
      </c>
      <c r="C10" s="10">
        <v>14</v>
      </c>
      <c r="D10" s="10">
        <v>15</v>
      </c>
      <c r="E10" s="10">
        <v>2</v>
      </c>
      <c r="F10" s="10">
        <v>3</v>
      </c>
      <c r="G10" s="10">
        <v>3</v>
      </c>
      <c r="H10" s="10">
        <v>2</v>
      </c>
      <c r="I10" s="10">
        <v>3</v>
      </c>
      <c r="J10" s="10">
        <v>6</v>
      </c>
      <c r="K10" s="12"/>
      <c r="L10" s="13">
        <v>7</v>
      </c>
      <c r="M10" s="6">
        <f t="shared" si="2"/>
        <v>5.5816329446730699E-2</v>
      </c>
      <c r="O10" s="6">
        <f t="shared" si="0"/>
        <v>9</v>
      </c>
      <c r="P10" s="7">
        <f t="shared" si="1"/>
        <v>5.7692307692307696E-2</v>
      </c>
      <c r="T10" s="16"/>
      <c r="V10" s="16"/>
    </row>
    <row r="11" spans="1:23" x14ac:dyDescent="0.3">
      <c r="A11" s="3">
        <v>8</v>
      </c>
      <c r="B11" s="10">
        <v>5</v>
      </c>
      <c r="C11" s="10">
        <v>1</v>
      </c>
      <c r="D11" s="10">
        <v>7</v>
      </c>
      <c r="E11" s="10">
        <v>4</v>
      </c>
      <c r="F11" s="10">
        <v>2</v>
      </c>
      <c r="G11" s="10">
        <v>5</v>
      </c>
      <c r="H11" s="10">
        <v>2</v>
      </c>
      <c r="I11" s="10">
        <v>8</v>
      </c>
      <c r="J11" s="10">
        <v>8</v>
      </c>
      <c r="K11" s="12"/>
      <c r="L11" s="13">
        <v>8</v>
      </c>
      <c r="M11" s="6">
        <f t="shared" si="2"/>
        <v>4.6513607872275584E-2</v>
      </c>
      <c r="O11" s="6">
        <f t="shared" si="0"/>
        <v>5</v>
      </c>
      <c r="P11" s="7">
        <f t="shared" si="1"/>
        <v>3.2051282051282048E-2</v>
      </c>
      <c r="T11" s="16"/>
      <c r="V11" s="16"/>
    </row>
    <row r="12" spans="1:23" x14ac:dyDescent="0.3">
      <c r="A12" s="3">
        <v>9</v>
      </c>
      <c r="B12" s="10">
        <v>3</v>
      </c>
      <c r="C12" s="10">
        <v>3</v>
      </c>
      <c r="D12" s="10">
        <v>2</v>
      </c>
      <c r="E12" s="10">
        <v>8</v>
      </c>
      <c r="F12" s="10">
        <v>13</v>
      </c>
      <c r="G12" s="10">
        <v>2</v>
      </c>
      <c r="H12" s="10">
        <v>5</v>
      </c>
      <c r="I12" s="10">
        <v>15</v>
      </c>
      <c r="J12" s="10">
        <v>7</v>
      </c>
      <c r="K12" s="12"/>
      <c r="L12" s="13">
        <v>9</v>
      </c>
      <c r="M12" s="6">
        <f t="shared" si="2"/>
        <v>3.8761339893562986E-2</v>
      </c>
      <c r="O12" s="6">
        <f t="shared" si="0"/>
        <v>5</v>
      </c>
      <c r="P12" s="7">
        <f t="shared" si="1"/>
        <v>3.2051282051282048E-2</v>
      </c>
    </row>
    <row r="13" spans="1:23" x14ac:dyDescent="0.3">
      <c r="A13" s="3">
        <v>10</v>
      </c>
      <c r="B13" s="10">
        <v>23</v>
      </c>
      <c r="C13" s="10">
        <v>5</v>
      </c>
      <c r="D13" s="10">
        <v>2</v>
      </c>
      <c r="E13" s="10">
        <v>1</v>
      </c>
      <c r="F13" s="10">
        <v>5</v>
      </c>
      <c r="G13" s="10">
        <v>6</v>
      </c>
      <c r="H13" s="10">
        <v>3</v>
      </c>
      <c r="I13" s="10">
        <v>2</v>
      </c>
      <c r="J13" s="10">
        <v>3</v>
      </c>
      <c r="K13" s="12"/>
      <c r="L13" s="13">
        <v>10</v>
      </c>
      <c r="M13" s="6">
        <f t="shared" si="2"/>
        <v>3.2301116577969156E-2</v>
      </c>
      <c r="O13" s="6">
        <f t="shared" si="0"/>
        <v>5</v>
      </c>
      <c r="P13" s="7">
        <f t="shared" si="1"/>
        <v>3.2051282051282048E-2</v>
      </c>
    </row>
    <row r="14" spans="1:23" x14ac:dyDescent="0.3">
      <c r="A14" s="3">
        <v>11</v>
      </c>
      <c r="B14" s="10">
        <v>21</v>
      </c>
      <c r="C14" s="10">
        <v>31</v>
      </c>
      <c r="D14" s="10">
        <v>1</v>
      </c>
      <c r="E14" s="10">
        <v>1</v>
      </c>
      <c r="F14" s="10">
        <v>13</v>
      </c>
      <c r="G14" s="10">
        <v>11</v>
      </c>
      <c r="H14" s="10">
        <v>7</v>
      </c>
      <c r="I14" s="10">
        <v>1</v>
      </c>
      <c r="J14" s="10">
        <v>8</v>
      </c>
      <c r="K14" s="12"/>
      <c r="L14" s="13">
        <v>11</v>
      </c>
      <c r="M14" s="6">
        <f t="shared" si="2"/>
        <v>2.6917597148307632E-2</v>
      </c>
      <c r="O14" s="6">
        <f t="shared" si="0"/>
        <v>6</v>
      </c>
      <c r="P14" s="7">
        <f t="shared" si="1"/>
        <v>3.8461538461538464E-2</v>
      </c>
    </row>
    <row r="15" spans="1:23" x14ac:dyDescent="0.3">
      <c r="A15" s="3">
        <v>12</v>
      </c>
      <c r="B15" s="11">
        <v>4</v>
      </c>
      <c r="C15" s="11">
        <v>4</v>
      </c>
      <c r="D15" s="10">
        <v>3</v>
      </c>
      <c r="E15" s="10">
        <v>9</v>
      </c>
      <c r="F15" s="10">
        <v>20</v>
      </c>
      <c r="G15" s="10">
        <v>7</v>
      </c>
      <c r="H15" s="10">
        <v>4</v>
      </c>
      <c r="I15" s="10">
        <v>3</v>
      </c>
      <c r="J15" s="10">
        <v>5</v>
      </c>
      <c r="K15" s="12"/>
      <c r="L15" s="13">
        <v>12</v>
      </c>
      <c r="M15" s="6">
        <f t="shared" si="2"/>
        <v>2.2431330956923026E-2</v>
      </c>
      <c r="O15" s="6">
        <f t="shared" si="0"/>
        <v>6</v>
      </c>
      <c r="P15" s="7">
        <f t="shared" si="1"/>
        <v>3.8461538461538464E-2</v>
      </c>
    </row>
    <row r="16" spans="1:23" x14ac:dyDescent="0.3">
      <c r="A16" s="3">
        <v>13</v>
      </c>
      <c r="B16" s="10">
        <v>4</v>
      </c>
      <c r="C16" s="11">
        <v>8</v>
      </c>
      <c r="D16" s="11">
        <v>12</v>
      </c>
      <c r="E16" s="10">
        <v>4</v>
      </c>
      <c r="F16" s="10">
        <v>1</v>
      </c>
      <c r="G16" s="10">
        <v>11</v>
      </c>
      <c r="H16" s="10">
        <v>10</v>
      </c>
      <c r="I16" s="10">
        <v>3</v>
      </c>
      <c r="J16" s="10">
        <v>2</v>
      </c>
      <c r="K16" s="12"/>
      <c r="L16" s="13">
        <v>13</v>
      </c>
      <c r="M16" s="6">
        <f t="shared" si="2"/>
        <v>1.8692775797435855E-2</v>
      </c>
      <c r="O16" s="6">
        <f t="shared" si="0"/>
        <v>3</v>
      </c>
      <c r="P16" s="7">
        <f t="shared" si="1"/>
        <v>1.9230769230769232E-2</v>
      </c>
    </row>
    <row r="17" spans="1:16" x14ac:dyDescent="0.3">
      <c r="A17" s="3">
        <v>14</v>
      </c>
      <c r="B17" s="10">
        <v>2</v>
      </c>
      <c r="C17" s="11">
        <v>16</v>
      </c>
      <c r="D17" s="11">
        <v>17</v>
      </c>
      <c r="E17" s="10">
        <v>2</v>
      </c>
      <c r="F17" s="10">
        <v>6</v>
      </c>
      <c r="G17" s="10">
        <v>1</v>
      </c>
      <c r="H17" s="10">
        <v>12</v>
      </c>
      <c r="I17" s="10">
        <v>4</v>
      </c>
      <c r="J17" s="10">
        <v>2</v>
      </c>
      <c r="K17" s="12"/>
      <c r="L17" s="13">
        <v>14</v>
      </c>
      <c r="M17" s="6">
        <f t="shared" si="2"/>
        <v>1.557731316452988E-2</v>
      </c>
      <c r="O17" s="6">
        <f t="shared" si="0"/>
        <v>3</v>
      </c>
      <c r="P17" s="7">
        <f t="shared" si="1"/>
        <v>1.9230769230769232E-2</v>
      </c>
    </row>
    <row r="18" spans="1:16" x14ac:dyDescent="0.3">
      <c r="A18" s="3">
        <v>15</v>
      </c>
      <c r="B18" s="10">
        <v>10</v>
      </c>
      <c r="C18" s="10">
        <v>4</v>
      </c>
      <c r="D18" s="10">
        <v>4</v>
      </c>
      <c r="E18" s="10">
        <v>5</v>
      </c>
      <c r="F18" s="10">
        <v>6</v>
      </c>
      <c r="G18" s="10">
        <v>11</v>
      </c>
      <c r="H18" s="10">
        <v>11</v>
      </c>
      <c r="I18" s="10">
        <v>12</v>
      </c>
      <c r="J18" s="10">
        <v>7</v>
      </c>
      <c r="K18" s="12"/>
      <c r="L18" s="13">
        <v>15</v>
      </c>
      <c r="M18" s="6">
        <f t="shared" si="2"/>
        <v>1.29810943037749E-2</v>
      </c>
      <c r="O18" s="6">
        <f t="shared" si="0"/>
        <v>2</v>
      </c>
      <c r="P18" s="7">
        <f t="shared" si="1"/>
        <v>1.282051282051282E-2</v>
      </c>
    </row>
    <row r="19" spans="1:16" x14ac:dyDescent="0.3">
      <c r="A19" s="3">
        <v>16</v>
      </c>
      <c r="B19" s="10">
        <v>12</v>
      </c>
      <c r="C19" s="10">
        <v>10</v>
      </c>
      <c r="D19" s="10">
        <v>1</v>
      </c>
      <c r="E19" s="10">
        <v>3</v>
      </c>
      <c r="F19" s="10">
        <v>2</v>
      </c>
      <c r="G19" s="10"/>
      <c r="H19" s="10">
        <v>9</v>
      </c>
      <c r="I19" s="10">
        <v>1</v>
      </c>
      <c r="J19" s="10">
        <v>1</v>
      </c>
      <c r="K19" s="12"/>
      <c r="L19" s="13">
        <v>16</v>
      </c>
      <c r="M19" s="6">
        <f t="shared" si="2"/>
        <v>1.0817578586479084E-2</v>
      </c>
      <c r="O19" s="6">
        <f t="shared" si="0"/>
        <v>1</v>
      </c>
      <c r="P19" s="7">
        <f t="shared" si="1"/>
        <v>6.41025641025641E-3</v>
      </c>
    </row>
    <row r="20" spans="1:16" x14ac:dyDescent="0.3">
      <c r="A20" s="3">
        <v>17</v>
      </c>
      <c r="B20" s="10"/>
      <c r="C20" s="10"/>
      <c r="D20" s="10"/>
      <c r="E20" s="1"/>
      <c r="F20" s="1"/>
      <c r="G20" s="1"/>
      <c r="H20" s="10">
        <v>21</v>
      </c>
      <c r="I20" s="10">
        <v>4</v>
      </c>
      <c r="J20" s="10">
        <v>1</v>
      </c>
      <c r="K20" s="12"/>
      <c r="L20" s="13">
        <v>17</v>
      </c>
      <c r="M20" s="6">
        <f t="shared" si="2"/>
        <v>9.0146488220659033E-3</v>
      </c>
      <c r="O20" s="6">
        <f t="shared" si="0"/>
        <v>1</v>
      </c>
      <c r="P20" s="7">
        <f t="shared" si="1"/>
        <v>6.41025641025641E-3</v>
      </c>
    </row>
    <row r="21" spans="1:16" x14ac:dyDescent="0.3">
      <c r="A21" s="3">
        <v>18</v>
      </c>
      <c r="B21" s="10"/>
      <c r="C21" s="10"/>
      <c r="D21" s="10"/>
      <c r="E21" s="1"/>
      <c r="F21" s="1"/>
      <c r="G21" s="1"/>
      <c r="H21" s="10">
        <v>3</v>
      </c>
      <c r="I21" s="10">
        <v>5</v>
      </c>
      <c r="J21" s="10">
        <v>2</v>
      </c>
      <c r="K21" s="12"/>
      <c r="L21" s="13">
        <v>18</v>
      </c>
      <c r="M21" s="6">
        <f t="shared" si="2"/>
        <v>7.5122073517215867E-3</v>
      </c>
      <c r="O21" s="6">
        <f t="shared" si="0"/>
        <v>1</v>
      </c>
      <c r="P21" s="7">
        <f t="shared" si="1"/>
        <v>6.41025641025641E-3</v>
      </c>
    </row>
    <row r="22" spans="1:16" x14ac:dyDescent="0.3">
      <c r="A22" s="3">
        <v>19</v>
      </c>
      <c r="B22" s="10"/>
      <c r="C22" s="10"/>
      <c r="D22" s="10"/>
      <c r="E22" s="1"/>
      <c r="F22" s="1"/>
      <c r="G22" s="1"/>
      <c r="H22" s="10">
        <v>1</v>
      </c>
      <c r="I22" s="18">
        <v>11</v>
      </c>
      <c r="J22" s="18">
        <v>7</v>
      </c>
      <c r="K22" s="12"/>
      <c r="L22" s="13">
        <v>19</v>
      </c>
      <c r="M22" s="6">
        <f t="shared" si="2"/>
        <v>6.2601727931013221E-3</v>
      </c>
      <c r="O22" s="6">
        <f t="shared" si="0"/>
        <v>0</v>
      </c>
      <c r="P22" s="7">
        <f t="shared" si="1"/>
        <v>0</v>
      </c>
    </row>
    <row r="23" spans="1:16" x14ac:dyDescent="0.3">
      <c r="A23" s="3">
        <v>20</v>
      </c>
      <c r="B23" s="10"/>
      <c r="C23" s="10"/>
      <c r="D23" s="10"/>
      <c r="E23" s="1"/>
      <c r="F23" s="1"/>
      <c r="G23" s="1"/>
      <c r="H23" s="10">
        <v>7</v>
      </c>
      <c r="I23" s="18">
        <v>10</v>
      </c>
      <c r="J23" s="1"/>
      <c r="K23" s="12"/>
      <c r="L23" s="13">
        <v>20</v>
      </c>
      <c r="M23" s="6">
        <f t="shared" si="2"/>
        <v>5.216810660917769E-3</v>
      </c>
      <c r="O23" s="6">
        <f t="shared" si="0"/>
        <v>1</v>
      </c>
      <c r="P23" s="7">
        <f t="shared" si="1"/>
        <v>6.41025641025641E-3</v>
      </c>
    </row>
    <row r="24" spans="1:16" x14ac:dyDescent="0.3">
      <c r="A24" s="3">
        <v>21</v>
      </c>
      <c r="B24" s="10"/>
      <c r="C24" s="10"/>
      <c r="D24" s="10"/>
      <c r="E24" s="10"/>
      <c r="F24" s="1"/>
      <c r="G24" s="1"/>
      <c r="H24" s="10">
        <v>2</v>
      </c>
      <c r="I24" s="18">
        <v>10</v>
      </c>
      <c r="J24" s="1"/>
      <c r="K24" s="12"/>
      <c r="L24" s="13">
        <v>21</v>
      </c>
      <c r="M24" s="6">
        <f t="shared" si="2"/>
        <v>4.3473422174314744E-3</v>
      </c>
      <c r="O24" s="6">
        <f t="shared" si="0"/>
        <v>2</v>
      </c>
      <c r="P24" s="7">
        <f t="shared" si="1"/>
        <v>1.282051282051282E-2</v>
      </c>
    </row>
    <row r="25" spans="1:16" x14ac:dyDescent="0.3">
      <c r="A25" s="3">
        <v>22</v>
      </c>
      <c r="B25" s="10"/>
      <c r="C25" s="10"/>
      <c r="D25" s="10"/>
      <c r="E25" s="10"/>
      <c r="F25" s="1"/>
      <c r="G25" s="1"/>
      <c r="H25" s="1"/>
      <c r="I25" s="1"/>
      <c r="J25" s="1"/>
      <c r="K25" s="12"/>
      <c r="L25" s="13">
        <v>22</v>
      </c>
      <c r="M25" s="6">
        <f t="shared" si="2"/>
        <v>3.6227851811928957E-3</v>
      </c>
      <c r="O25" s="6">
        <f t="shared" si="0"/>
        <v>0</v>
      </c>
      <c r="P25" s="7">
        <f t="shared" si="1"/>
        <v>0</v>
      </c>
    </row>
    <row r="26" spans="1:16" x14ac:dyDescent="0.3">
      <c r="A26" s="3">
        <v>23</v>
      </c>
      <c r="B26" s="10"/>
      <c r="C26" s="10"/>
      <c r="D26" s="10"/>
      <c r="E26" s="10"/>
      <c r="F26" s="1"/>
      <c r="G26" s="1"/>
      <c r="H26" s="1"/>
      <c r="I26" s="1"/>
      <c r="J26" s="1"/>
      <c r="K26" s="12"/>
      <c r="L26" s="13">
        <v>23</v>
      </c>
      <c r="M26" s="6">
        <f t="shared" si="2"/>
        <v>3.0189876509940797E-3</v>
      </c>
      <c r="O26" s="6">
        <f t="shared" si="0"/>
        <v>1</v>
      </c>
      <c r="P26" s="7">
        <f t="shared" si="1"/>
        <v>6.41025641025641E-3</v>
      </c>
    </row>
    <row r="27" spans="1:16" x14ac:dyDescent="0.3">
      <c r="A27" s="3">
        <v>24</v>
      </c>
      <c r="B27" s="10"/>
      <c r="C27" s="10"/>
      <c r="D27" s="10"/>
      <c r="E27" s="10"/>
      <c r="F27" s="1"/>
      <c r="G27" s="1"/>
      <c r="H27" s="1"/>
      <c r="I27" s="1"/>
      <c r="J27" s="1"/>
      <c r="K27" s="12"/>
      <c r="L27" s="13">
        <v>24</v>
      </c>
      <c r="M27" s="6">
        <f t="shared" si="2"/>
        <v>2.5158230424950664E-3</v>
      </c>
      <c r="O27" s="6">
        <f t="shared" si="0"/>
        <v>0</v>
      </c>
      <c r="P27" s="7">
        <f t="shared" si="1"/>
        <v>0</v>
      </c>
    </row>
    <row r="28" spans="1:16" x14ac:dyDescent="0.3">
      <c r="A28" s="3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2"/>
      <c r="L28" s="13">
        <v>25</v>
      </c>
      <c r="M28" s="6">
        <f t="shared" si="2"/>
        <v>2.0965192020792221E-3</v>
      </c>
      <c r="O28" s="6">
        <f t="shared" si="0"/>
        <v>0</v>
      </c>
      <c r="P28" s="7">
        <f t="shared" si="1"/>
        <v>0</v>
      </c>
    </row>
    <row r="29" spans="1:16" x14ac:dyDescent="0.3">
      <c r="A29" s="3">
        <v>26</v>
      </c>
      <c r="B29" s="10"/>
      <c r="C29" s="10"/>
      <c r="D29" s="10"/>
      <c r="E29" s="10"/>
      <c r="F29" s="10"/>
      <c r="G29" s="10"/>
      <c r="H29" s="10"/>
      <c r="I29" s="10"/>
      <c r="J29" s="14"/>
      <c r="K29" s="12"/>
      <c r="L29" s="13">
        <v>26</v>
      </c>
      <c r="M29" s="6">
        <f t="shared" si="2"/>
        <v>1.7470993350660186E-3</v>
      </c>
      <c r="O29" s="6">
        <f t="shared" si="0"/>
        <v>0</v>
      </c>
      <c r="P29" s="7">
        <f t="shared" si="1"/>
        <v>0</v>
      </c>
    </row>
    <row r="30" spans="1:16" x14ac:dyDescent="0.3">
      <c r="A30" s="3">
        <v>27</v>
      </c>
      <c r="B30" s="10"/>
      <c r="C30" s="10"/>
      <c r="D30" s="10"/>
      <c r="E30" s="10"/>
      <c r="F30" s="10"/>
      <c r="G30" s="10"/>
      <c r="H30" s="10"/>
      <c r="I30" s="10"/>
      <c r="J30" s="14"/>
      <c r="K30" s="12"/>
      <c r="L30" s="13">
        <v>27</v>
      </c>
      <c r="M30" s="6">
        <f t="shared" si="2"/>
        <v>1.4559161125550155E-3</v>
      </c>
      <c r="O30" s="6">
        <f t="shared" si="0"/>
        <v>0</v>
      </c>
      <c r="P30" s="7">
        <f t="shared" si="1"/>
        <v>0</v>
      </c>
    </row>
    <row r="31" spans="1:16" x14ac:dyDescent="0.3">
      <c r="A31" s="3">
        <v>28</v>
      </c>
      <c r="B31" s="10"/>
      <c r="C31" s="10"/>
      <c r="D31" s="10"/>
      <c r="E31" s="10"/>
      <c r="F31" s="10"/>
      <c r="G31" s="10"/>
      <c r="H31" s="10"/>
      <c r="I31" s="10"/>
      <c r="J31" s="14"/>
      <c r="K31" s="12"/>
      <c r="L31" s="13">
        <v>28</v>
      </c>
      <c r="M31" s="6">
        <f t="shared" si="2"/>
        <v>1.2132634271291797E-3</v>
      </c>
      <c r="O31" s="6">
        <f t="shared" si="0"/>
        <v>0</v>
      </c>
      <c r="P31" s="7">
        <f t="shared" si="1"/>
        <v>0</v>
      </c>
    </row>
    <row r="32" spans="1:16" x14ac:dyDescent="0.3">
      <c r="A32" s="3">
        <v>29</v>
      </c>
      <c r="B32" s="10"/>
      <c r="C32" s="10"/>
      <c r="D32" s="10"/>
      <c r="E32" s="10"/>
      <c r="F32" s="10"/>
      <c r="G32" s="10"/>
      <c r="H32" s="10"/>
      <c r="I32" s="10"/>
      <c r="J32" s="14"/>
      <c r="K32" s="12"/>
      <c r="L32" s="13">
        <v>29</v>
      </c>
      <c r="M32" s="6">
        <f t="shared" si="2"/>
        <v>1.0110528559409832E-3</v>
      </c>
      <c r="O32" s="6">
        <f t="shared" si="0"/>
        <v>0</v>
      </c>
      <c r="P32" s="7">
        <f t="shared" si="1"/>
        <v>0</v>
      </c>
    </row>
    <row r="33" spans="1:16" x14ac:dyDescent="0.3">
      <c r="A33" s="3">
        <v>30</v>
      </c>
      <c r="B33" s="10"/>
      <c r="C33" s="10"/>
      <c r="D33" s="10"/>
      <c r="E33" s="10"/>
      <c r="F33" s="10"/>
      <c r="G33" s="10"/>
      <c r="H33" s="10"/>
      <c r="I33" s="10"/>
      <c r="J33" s="14"/>
      <c r="K33" s="12"/>
      <c r="L33" s="13">
        <v>30</v>
      </c>
      <c r="M33" s="6">
        <f t="shared" si="2"/>
        <v>8.42544046617486E-4</v>
      </c>
      <c r="O33" s="6">
        <f t="shared" si="0"/>
        <v>0</v>
      </c>
      <c r="P33" s="7">
        <f t="shared" si="1"/>
        <v>0</v>
      </c>
    </row>
    <row r="34" spans="1:16" x14ac:dyDescent="0.3">
      <c r="A34" s="3">
        <v>31</v>
      </c>
      <c r="B34" s="10"/>
      <c r="C34" s="10"/>
      <c r="D34" s="10"/>
      <c r="E34" s="10"/>
      <c r="F34" s="10"/>
      <c r="G34" s="10"/>
      <c r="H34" s="10"/>
      <c r="I34" s="10"/>
      <c r="J34" s="14"/>
      <c r="K34" s="12"/>
      <c r="L34" s="13">
        <v>31</v>
      </c>
      <c r="M34" s="6">
        <f t="shared" si="2"/>
        <v>7.0212003884790502E-4</v>
      </c>
      <c r="O34" s="6">
        <f t="shared" si="0"/>
        <v>1</v>
      </c>
      <c r="P34" s="7">
        <f t="shared" si="1"/>
        <v>6.41025641025641E-3</v>
      </c>
    </row>
    <row r="35" spans="1:16" x14ac:dyDescent="0.3">
      <c r="A35" s="3">
        <v>32</v>
      </c>
      <c r="B35" s="10"/>
      <c r="C35" s="10"/>
      <c r="D35" s="10"/>
      <c r="E35" s="10"/>
      <c r="F35" s="10"/>
      <c r="G35" s="10"/>
      <c r="H35" s="10"/>
      <c r="I35" s="10"/>
      <c r="J35" s="14"/>
      <c r="K35" s="12"/>
      <c r="L35" s="13">
        <v>32</v>
      </c>
      <c r="M35" s="6">
        <f t="shared" si="2"/>
        <v>5.8510003237325422E-4</v>
      </c>
      <c r="O35" s="6">
        <f t="shared" si="0"/>
        <v>0</v>
      </c>
      <c r="P35" s="7">
        <f t="shared" si="1"/>
        <v>0</v>
      </c>
    </row>
    <row r="36" spans="1:16" x14ac:dyDescent="0.3">
      <c r="A36" s="3">
        <v>33</v>
      </c>
      <c r="B36" s="10"/>
      <c r="C36" s="10"/>
      <c r="D36" s="10"/>
      <c r="E36" s="10"/>
      <c r="F36" s="10"/>
      <c r="G36" s="10"/>
      <c r="H36" s="10"/>
      <c r="I36" s="10"/>
      <c r="J36" s="14"/>
      <c r="K36" s="12"/>
      <c r="L36" s="13">
        <v>33</v>
      </c>
      <c r="M36" s="6">
        <f t="shared" si="2"/>
        <v>4.875833603110452E-4</v>
      </c>
      <c r="O36" s="6">
        <f t="shared" si="0"/>
        <v>0</v>
      </c>
      <c r="P36" s="7">
        <f t="shared" si="1"/>
        <v>0</v>
      </c>
    </row>
    <row r="37" spans="1:16" x14ac:dyDescent="0.3">
      <c r="A37" s="3">
        <v>34</v>
      </c>
      <c r="B37" s="10"/>
      <c r="C37" s="10"/>
      <c r="D37" s="10"/>
      <c r="E37" s="10"/>
      <c r="F37" s="10"/>
      <c r="G37" s="10"/>
      <c r="H37" s="10"/>
      <c r="I37" s="10"/>
      <c r="J37" s="14"/>
      <c r="K37" s="12"/>
      <c r="L37" s="13">
        <v>34</v>
      </c>
      <c r="M37" s="6">
        <f t="shared" si="2"/>
        <v>4.06319466925871E-4</v>
      </c>
      <c r="O37" s="6">
        <f t="shared" si="0"/>
        <v>0</v>
      </c>
      <c r="P37" s="7">
        <f t="shared" si="1"/>
        <v>0</v>
      </c>
    </row>
    <row r="38" spans="1:16" x14ac:dyDescent="0.3">
      <c r="A38" s="3">
        <v>35</v>
      </c>
      <c r="B38" s="10"/>
      <c r="C38" s="10"/>
      <c r="D38" s="10"/>
      <c r="E38" s="10"/>
      <c r="F38" s="10"/>
      <c r="G38" s="10"/>
      <c r="H38" s="10"/>
      <c r="I38" s="10"/>
      <c r="J38" s="14"/>
      <c r="K38" s="12"/>
      <c r="L38" s="13">
        <v>35</v>
      </c>
      <c r="M38" s="6">
        <f t="shared" si="2"/>
        <v>3.3859955577155917E-4</v>
      </c>
      <c r="O38" s="6">
        <f t="shared" si="0"/>
        <v>0</v>
      </c>
      <c r="P38" s="7">
        <f t="shared" si="1"/>
        <v>0</v>
      </c>
    </row>
    <row r="39" spans="1:16" x14ac:dyDescent="0.3">
      <c r="A39" s="3">
        <v>36</v>
      </c>
      <c r="B39" s="10"/>
      <c r="C39" s="10"/>
      <c r="D39" s="10"/>
      <c r="E39" s="10"/>
      <c r="F39" s="10"/>
      <c r="G39" s="10"/>
      <c r="H39" s="10"/>
      <c r="I39" s="10"/>
      <c r="J39" s="14"/>
      <c r="K39" s="12"/>
      <c r="L39" s="13">
        <v>36</v>
      </c>
      <c r="M39" s="6">
        <f t="shared" si="2"/>
        <v>2.8216629647629933E-4</v>
      </c>
      <c r="O39" s="6">
        <f t="shared" si="0"/>
        <v>0</v>
      </c>
      <c r="P39" s="7">
        <f t="shared" si="1"/>
        <v>0</v>
      </c>
    </row>
    <row r="40" spans="1:16" x14ac:dyDescent="0.3">
      <c r="A40" s="3">
        <v>37</v>
      </c>
      <c r="B40" s="10"/>
      <c r="C40" s="10"/>
      <c r="D40" s="10"/>
      <c r="E40" s="10"/>
      <c r="F40" s="10"/>
      <c r="G40" s="10"/>
      <c r="H40" s="10"/>
      <c r="I40" s="10"/>
      <c r="J40" s="14"/>
      <c r="K40" s="12"/>
      <c r="L40" s="13">
        <v>37</v>
      </c>
      <c r="M40" s="6">
        <f t="shared" si="2"/>
        <v>2.3513858039691613E-4</v>
      </c>
      <c r="O40" s="6">
        <f t="shared" si="0"/>
        <v>0</v>
      </c>
      <c r="P40" s="7">
        <f t="shared" si="1"/>
        <v>0</v>
      </c>
    </row>
    <row r="41" spans="1:16" x14ac:dyDescent="0.3">
      <c r="A41" s="3">
        <v>38</v>
      </c>
      <c r="B41" s="10"/>
      <c r="C41" s="10"/>
      <c r="D41" s="10"/>
      <c r="E41" s="10"/>
      <c r="F41" s="10"/>
      <c r="G41" s="10"/>
      <c r="H41" s="10"/>
      <c r="I41" s="10"/>
      <c r="J41" s="14"/>
      <c r="K41" s="12"/>
      <c r="L41" s="13">
        <v>38</v>
      </c>
      <c r="M41" s="6">
        <f t="shared" si="2"/>
        <v>1.9594881699743012E-4</v>
      </c>
      <c r="O41" s="6">
        <f t="shared" si="0"/>
        <v>0</v>
      </c>
      <c r="P41" s="7">
        <f t="shared" si="1"/>
        <v>0</v>
      </c>
    </row>
    <row r="42" spans="1:16" x14ac:dyDescent="0.3">
      <c r="A42" s="3">
        <v>39</v>
      </c>
      <c r="B42" s="10"/>
      <c r="C42" s="10"/>
      <c r="D42" s="10"/>
      <c r="E42" s="10"/>
      <c r="F42" s="10"/>
      <c r="G42" s="10"/>
      <c r="H42" s="10"/>
      <c r="I42" s="10"/>
      <c r="J42" s="14"/>
      <c r="K42" s="12"/>
      <c r="L42" s="13">
        <v>39</v>
      </c>
      <c r="M42" s="6">
        <f t="shared" si="2"/>
        <v>1.6329068083119176E-4</v>
      </c>
      <c r="O42" s="6">
        <f t="shared" si="0"/>
        <v>0</v>
      </c>
      <c r="P42" s="7">
        <f t="shared" si="1"/>
        <v>0</v>
      </c>
    </row>
    <row r="43" spans="1:16" x14ac:dyDescent="0.3">
      <c r="A43" s="3">
        <v>40</v>
      </c>
      <c r="B43" s="10"/>
      <c r="C43" s="10"/>
      <c r="D43" s="10"/>
      <c r="E43" s="10"/>
      <c r="F43" s="10"/>
      <c r="G43" s="10"/>
      <c r="H43" s="10"/>
      <c r="I43" s="10"/>
      <c r="J43" s="14"/>
      <c r="K43" s="12"/>
      <c r="L43" s="13">
        <v>40</v>
      </c>
      <c r="M43" s="6">
        <f t="shared" si="2"/>
        <v>1.3607556735932647E-4</v>
      </c>
      <c r="O43" s="6">
        <f t="shared" si="0"/>
        <v>0</v>
      </c>
      <c r="P43" s="7">
        <f t="shared" si="1"/>
        <v>0</v>
      </c>
    </row>
    <row r="44" spans="1:16" x14ac:dyDescent="0.3">
      <c r="A44" s="3">
        <v>41</v>
      </c>
      <c r="B44" s="10"/>
      <c r="C44" s="10"/>
      <c r="D44" s="10"/>
      <c r="E44" s="10"/>
      <c r="F44" s="10"/>
      <c r="G44" s="10"/>
      <c r="H44" s="10"/>
      <c r="I44" s="10"/>
      <c r="J44" s="14"/>
      <c r="K44" s="12"/>
      <c r="L44" s="13">
        <v>41</v>
      </c>
      <c r="M44" s="6">
        <f t="shared" si="2"/>
        <v>1.1339630613277207E-4</v>
      </c>
      <c r="O44" s="6">
        <f t="shared" si="0"/>
        <v>0</v>
      </c>
      <c r="P44" s="7">
        <f t="shared" si="1"/>
        <v>0</v>
      </c>
    </row>
    <row r="45" spans="1:16" x14ac:dyDescent="0.3">
      <c r="A45" s="3">
        <v>42</v>
      </c>
      <c r="B45" s="10"/>
      <c r="C45" s="10"/>
      <c r="D45" s="10"/>
      <c r="E45" s="10"/>
      <c r="F45" s="10"/>
      <c r="G45" s="10"/>
      <c r="H45" s="10"/>
      <c r="I45" s="10"/>
      <c r="J45" s="14"/>
      <c r="K45" s="12"/>
      <c r="L45" s="13">
        <v>42</v>
      </c>
      <c r="M45" s="6">
        <f t="shared" si="2"/>
        <v>9.4496921777310064E-5</v>
      </c>
      <c r="O45" s="6">
        <f t="shared" si="0"/>
        <v>0</v>
      </c>
      <c r="P45" s="7">
        <f t="shared" si="1"/>
        <v>0</v>
      </c>
    </row>
    <row r="46" spans="1:16" x14ac:dyDescent="0.3">
      <c r="A46" s="3">
        <v>43</v>
      </c>
      <c r="B46" s="10"/>
      <c r="C46" s="10"/>
      <c r="D46" s="10"/>
      <c r="E46" s="10"/>
      <c r="F46" s="10"/>
      <c r="G46" s="10"/>
      <c r="H46" s="10"/>
      <c r="I46" s="10"/>
      <c r="J46" s="14"/>
      <c r="K46" s="12"/>
      <c r="L46" s="13">
        <v>43</v>
      </c>
      <c r="M46" s="6">
        <f t="shared" si="2"/>
        <v>7.8747434814425063E-5</v>
      </c>
      <c r="O46" s="6">
        <f t="shared" si="0"/>
        <v>0</v>
      </c>
      <c r="P46" s="7">
        <f t="shared" si="1"/>
        <v>0</v>
      </c>
    </row>
    <row r="47" spans="1:16" x14ac:dyDescent="0.3">
      <c r="A47" s="3">
        <v>44</v>
      </c>
      <c r="B47" s="10"/>
      <c r="C47" s="10"/>
      <c r="D47" s="10"/>
      <c r="E47" s="10"/>
      <c r="F47" s="10"/>
      <c r="G47" s="10"/>
      <c r="H47" s="10"/>
      <c r="I47" s="10"/>
      <c r="J47" s="14"/>
      <c r="K47" s="12"/>
      <c r="L47" s="13">
        <v>44</v>
      </c>
      <c r="M47" s="6">
        <f t="shared" si="2"/>
        <v>6.5622862345354226E-5</v>
      </c>
      <c r="O47" s="6">
        <f t="shared" si="0"/>
        <v>0</v>
      </c>
      <c r="P47" s="7">
        <f t="shared" si="1"/>
        <v>0</v>
      </c>
    </row>
    <row r="48" spans="1:16" x14ac:dyDescent="0.3">
      <c r="A48" s="3">
        <v>45</v>
      </c>
      <c r="B48" s="10"/>
      <c r="C48" s="10"/>
      <c r="D48" s="10"/>
      <c r="E48" s="10"/>
      <c r="F48" s="10"/>
      <c r="G48" s="10"/>
      <c r="H48" s="10"/>
      <c r="I48" s="10"/>
      <c r="J48" s="14"/>
      <c r="K48" s="12"/>
      <c r="L48" s="13">
        <v>45</v>
      </c>
      <c r="M48" s="6">
        <f t="shared" si="2"/>
        <v>5.4685718621128521E-5</v>
      </c>
      <c r="O48" s="6">
        <f t="shared" si="0"/>
        <v>0</v>
      </c>
      <c r="P48" s="7">
        <f t="shared" si="1"/>
        <v>0</v>
      </c>
    </row>
    <row r="49" spans="1:16" x14ac:dyDescent="0.3">
      <c r="A49" s="3">
        <v>46</v>
      </c>
      <c r="B49" s="10"/>
      <c r="C49" s="10"/>
      <c r="D49" s="10"/>
      <c r="E49" s="10"/>
      <c r="F49" s="10"/>
      <c r="G49" s="10"/>
      <c r="H49" s="10"/>
      <c r="I49" s="10"/>
      <c r="J49" s="14"/>
      <c r="K49" s="12"/>
      <c r="L49" s="13">
        <v>46</v>
      </c>
      <c r="M49" s="6">
        <f t="shared" si="2"/>
        <v>4.5571432184273769E-5</v>
      </c>
      <c r="O49" s="6">
        <f t="shared" si="0"/>
        <v>0</v>
      </c>
      <c r="P49" s="7">
        <f t="shared" si="1"/>
        <v>0</v>
      </c>
    </row>
    <row r="50" spans="1:16" x14ac:dyDescent="0.3">
      <c r="A50" s="3">
        <v>47</v>
      </c>
      <c r="B50" s="10"/>
      <c r="C50" s="10"/>
      <c r="D50" s="10"/>
      <c r="E50" s="10"/>
      <c r="F50" s="10"/>
      <c r="G50" s="10"/>
      <c r="H50" s="10"/>
      <c r="I50" s="10"/>
      <c r="J50" s="14"/>
      <c r="K50" s="12"/>
      <c r="L50" s="13">
        <v>47</v>
      </c>
      <c r="M50" s="6">
        <f t="shared" si="2"/>
        <v>3.7976193486894811E-5</v>
      </c>
      <c r="O50" s="6">
        <f t="shared" si="0"/>
        <v>0</v>
      </c>
      <c r="P50" s="7">
        <f t="shared" si="1"/>
        <v>0</v>
      </c>
    </row>
    <row r="51" spans="1:16" x14ac:dyDescent="0.3">
      <c r="A51" s="3">
        <v>48</v>
      </c>
      <c r="B51" s="10"/>
      <c r="C51" s="10"/>
      <c r="D51" s="10"/>
      <c r="E51" s="10"/>
      <c r="F51" s="10"/>
      <c r="G51" s="10"/>
      <c r="H51" s="10"/>
      <c r="I51" s="10"/>
      <c r="J51" s="14"/>
      <c r="K51" s="12"/>
      <c r="L51" s="13">
        <v>48</v>
      </c>
      <c r="M51" s="6">
        <f t="shared" si="2"/>
        <v>3.1646827905745677E-5</v>
      </c>
      <c r="O51" s="6">
        <f t="shared" si="0"/>
        <v>0</v>
      </c>
      <c r="P51" s="7">
        <f t="shared" si="1"/>
        <v>0</v>
      </c>
    </row>
    <row r="52" spans="1:16" x14ac:dyDescent="0.3">
      <c r="A52" s="3">
        <v>49</v>
      </c>
      <c r="B52" s="10"/>
      <c r="C52" s="10"/>
      <c r="D52" s="10"/>
      <c r="E52" s="10"/>
      <c r="F52" s="10"/>
      <c r="G52" s="10"/>
      <c r="H52" s="10"/>
      <c r="I52" s="10"/>
      <c r="J52" s="14"/>
      <c r="K52" s="12"/>
      <c r="L52" s="13">
        <v>49</v>
      </c>
      <c r="M52" s="6">
        <f t="shared" si="2"/>
        <v>2.6372356588121397E-5</v>
      </c>
      <c r="O52" s="6">
        <f t="shared" si="0"/>
        <v>0</v>
      </c>
      <c r="P52" s="7">
        <f t="shared" si="1"/>
        <v>0</v>
      </c>
    </row>
    <row r="53" spans="1:16" x14ac:dyDescent="0.3">
      <c r="A53" s="3">
        <v>50</v>
      </c>
      <c r="B53" s="10"/>
      <c r="C53" s="10"/>
      <c r="D53" s="10"/>
      <c r="E53" s="10"/>
      <c r="F53" s="10"/>
      <c r="G53" s="10"/>
      <c r="H53" s="10"/>
      <c r="I53" s="10"/>
      <c r="J53" s="14"/>
      <c r="K53" s="12"/>
      <c r="L53" s="13">
        <v>50</v>
      </c>
      <c r="M53" s="6">
        <f t="shared" si="2"/>
        <v>2.19769638234345E-5</v>
      </c>
      <c r="O53" s="6">
        <f t="shared" si="0"/>
        <v>0</v>
      </c>
      <c r="P53" s="7">
        <f t="shared" si="1"/>
        <v>0</v>
      </c>
    </row>
    <row r="54" spans="1:16" x14ac:dyDescent="0.3">
      <c r="A54" s="3">
        <v>51</v>
      </c>
      <c r="B54" s="10"/>
      <c r="C54" s="10"/>
      <c r="D54" s="10"/>
      <c r="E54" s="10"/>
      <c r="F54" s="10"/>
      <c r="G54" s="10"/>
      <c r="H54" s="10"/>
      <c r="I54" s="10"/>
      <c r="J54" s="14"/>
      <c r="K54" s="12"/>
      <c r="L54" s="12"/>
    </row>
    <row r="55" spans="1:16" x14ac:dyDescent="0.3">
      <c r="A55" s="3">
        <v>52</v>
      </c>
      <c r="B55" s="10"/>
      <c r="C55" s="10"/>
      <c r="D55" s="10"/>
      <c r="E55" s="10"/>
      <c r="F55" s="10"/>
      <c r="G55" s="10"/>
      <c r="H55" s="10"/>
      <c r="I55" s="10"/>
      <c r="J55" s="14"/>
      <c r="K55" s="12"/>
      <c r="L55" s="12"/>
    </row>
    <row r="56" spans="1:16" x14ac:dyDescent="0.3">
      <c r="A56" s="3">
        <v>53</v>
      </c>
      <c r="B56" s="10"/>
      <c r="C56" s="10"/>
      <c r="D56" s="10"/>
      <c r="E56" s="10"/>
      <c r="F56" s="10"/>
      <c r="G56" s="10"/>
      <c r="H56" s="10"/>
      <c r="I56" s="10"/>
      <c r="J56" s="14"/>
      <c r="K56" s="12"/>
      <c r="L56" s="12"/>
    </row>
    <row r="57" spans="1:16" x14ac:dyDescent="0.3">
      <c r="A57" s="3">
        <v>54</v>
      </c>
      <c r="B57" s="10"/>
      <c r="C57" s="10"/>
      <c r="D57" s="10"/>
      <c r="E57" s="10"/>
      <c r="F57" s="10"/>
      <c r="G57" s="10"/>
      <c r="H57" s="10"/>
      <c r="I57" s="10"/>
      <c r="J57" s="14"/>
      <c r="K57" s="12"/>
      <c r="L57" s="12"/>
    </row>
    <row r="58" spans="1:16" x14ac:dyDescent="0.3">
      <c r="A58" s="3">
        <v>55</v>
      </c>
      <c r="B58" s="10"/>
      <c r="C58" s="10"/>
      <c r="D58" s="10"/>
      <c r="E58" s="10"/>
      <c r="F58" s="10"/>
      <c r="G58" s="10"/>
      <c r="H58" s="10"/>
      <c r="I58" s="10"/>
      <c r="J58" s="14"/>
      <c r="K58" s="12"/>
      <c r="L58" s="12"/>
    </row>
    <row r="59" spans="1:16" x14ac:dyDescent="0.3">
      <c r="A59" s="3">
        <v>56</v>
      </c>
      <c r="B59" s="10"/>
      <c r="C59" s="10"/>
      <c r="D59" s="10"/>
      <c r="E59" s="10"/>
      <c r="F59" s="10"/>
      <c r="G59" s="10"/>
      <c r="H59" s="10"/>
      <c r="I59" s="10"/>
      <c r="J59" s="14"/>
      <c r="K59" s="12"/>
      <c r="L59" s="12"/>
    </row>
    <row r="60" spans="1:16" x14ac:dyDescent="0.3">
      <c r="A60" s="3">
        <v>57</v>
      </c>
      <c r="B60" s="10"/>
      <c r="C60" s="10"/>
      <c r="D60" s="10"/>
      <c r="E60" s="10"/>
      <c r="F60" s="10"/>
      <c r="G60" s="10"/>
      <c r="H60" s="10"/>
      <c r="I60" s="10"/>
      <c r="J60" s="14"/>
      <c r="K60" s="12"/>
      <c r="L60" s="12"/>
    </row>
    <row r="61" spans="1:16" x14ac:dyDescent="0.3">
      <c r="A61" s="3">
        <v>58</v>
      </c>
      <c r="B61" s="10"/>
      <c r="C61" s="10"/>
      <c r="D61" s="10"/>
      <c r="E61" s="10"/>
      <c r="F61" s="10"/>
      <c r="G61" s="10"/>
      <c r="H61" s="10"/>
      <c r="I61" s="10"/>
      <c r="J61" s="14"/>
      <c r="K61" s="12"/>
      <c r="L61" s="12"/>
    </row>
    <row r="62" spans="1:16" x14ac:dyDescent="0.3">
      <c r="A62" s="3">
        <v>59</v>
      </c>
      <c r="B62" s="10"/>
      <c r="C62" s="10"/>
      <c r="D62" s="10"/>
      <c r="E62" s="10"/>
      <c r="F62" s="10"/>
      <c r="G62" s="10"/>
      <c r="H62" s="10"/>
      <c r="I62" s="10"/>
      <c r="J62" s="14"/>
      <c r="K62" s="12"/>
      <c r="L62" s="12"/>
    </row>
  </sheetData>
  <mergeCells count="1">
    <mergeCell ref="B3:J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145" zoomScaleNormal="145" workbookViewId="0">
      <selection activeCell="I8" sqref="I8"/>
    </sheetView>
  </sheetViews>
  <sheetFormatPr defaultRowHeight="14.4" x14ac:dyDescent="0.3"/>
  <cols>
    <col min="1" max="1" width="15.77734375" style="15" customWidth="1"/>
    <col min="2" max="2" width="4.109375" customWidth="1"/>
    <col min="3" max="4" width="15.77734375" customWidth="1"/>
    <col min="5" max="5" width="13" style="22" customWidth="1"/>
    <col min="6" max="7" width="2.77734375" style="22" customWidth="1"/>
    <col min="8" max="8" width="22.44140625" customWidth="1"/>
    <col min="9" max="9" width="7.44140625" customWidth="1"/>
  </cols>
  <sheetData>
    <row r="1" spans="1:9" ht="23.4" x14ac:dyDescent="0.45">
      <c r="B1" s="17" t="s">
        <v>17</v>
      </c>
      <c r="C1" s="39"/>
      <c r="D1" s="39"/>
    </row>
    <row r="2" spans="1:9" ht="10.8" customHeight="1" thickBot="1" x14ac:dyDescent="0.35"/>
    <row r="3" spans="1:9" x14ac:dyDescent="0.3">
      <c r="A3" s="16"/>
      <c r="B3" s="38" t="s">
        <v>11</v>
      </c>
      <c r="C3" s="38" t="s">
        <v>12</v>
      </c>
      <c r="D3" s="38" t="s">
        <v>18</v>
      </c>
      <c r="H3" s="31" t="s">
        <v>6</v>
      </c>
      <c r="I3" s="32">
        <f>1/6</f>
        <v>0.16666666666666666</v>
      </c>
    </row>
    <row r="4" spans="1:9" x14ac:dyDescent="0.3">
      <c r="A4" s="12"/>
      <c r="B4" s="13">
        <v>1</v>
      </c>
      <c r="C4" s="6">
        <f>$I$3</f>
        <v>0.16666666666666666</v>
      </c>
      <c r="D4" s="6">
        <f>C4+(1-B4*$I$3)*C4/$I$3/$I$4</f>
        <v>0.18333333333333332</v>
      </c>
      <c r="E4" s="40">
        <f>B4^2</f>
        <v>1</v>
      </c>
      <c r="G4" s="23"/>
      <c r="H4" s="41" t="s">
        <v>10</v>
      </c>
      <c r="I4" s="42">
        <v>50</v>
      </c>
    </row>
    <row r="5" spans="1:9" x14ac:dyDescent="0.3">
      <c r="A5" s="12"/>
      <c r="B5" s="13">
        <v>2</v>
      </c>
      <c r="C5" s="6">
        <f>C4*(1-$I$3)</f>
        <v>0.1388888888888889</v>
      </c>
      <c r="D5" s="6">
        <f t="shared" ref="D5:D53" si="0">C5+(1-B5*$I$3)*C5/$I$3/$I$4</f>
        <v>0.15000000000000002</v>
      </c>
      <c r="E5" s="40">
        <f t="shared" ref="E5:E53" si="1">B5^2</f>
        <v>4</v>
      </c>
      <c r="H5" s="33" t="s">
        <v>13</v>
      </c>
      <c r="I5" s="34">
        <f>1/I3</f>
        <v>6</v>
      </c>
    </row>
    <row r="6" spans="1:9" x14ac:dyDescent="0.3">
      <c r="A6" s="12"/>
      <c r="B6" s="13">
        <v>3</v>
      </c>
      <c r="C6" s="6">
        <f>C5*(1-$I$3)</f>
        <v>0.11574074074074076</v>
      </c>
      <c r="D6" s="6">
        <f t="shared" si="0"/>
        <v>0.1226851851851852</v>
      </c>
      <c r="E6" s="40">
        <f t="shared" si="1"/>
        <v>9</v>
      </c>
      <c r="H6" s="33" t="s">
        <v>14</v>
      </c>
      <c r="I6" s="34">
        <f>SQRT(1-I3)/I3</f>
        <v>5.4772255750516621</v>
      </c>
    </row>
    <row r="7" spans="1:9" x14ac:dyDescent="0.3">
      <c r="A7" s="12"/>
      <c r="B7" s="13">
        <v>4</v>
      </c>
      <c r="C7" s="6">
        <f>C6*(1-$I$3)</f>
        <v>9.6450617283950629E-2</v>
      </c>
      <c r="D7" s="6">
        <f t="shared" si="0"/>
        <v>0.10030864197530866</v>
      </c>
      <c r="E7" s="40">
        <f t="shared" si="1"/>
        <v>16</v>
      </c>
      <c r="H7" s="36" t="s">
        <v>16</v>
      </c>
      <c r="I7" s="34">
        <f>SUMPRODUCT(B4:B53,D4:D53)</f>
        <v>5.4000659308914711</v>
      </c>
    </row>
    <row r="8" spans="1:9" ht="15" thickBot="1" x14ac:dyDescent="0.35">
      <c r="A8" s="12"/>
      <c r="B8" s="13">
        <v>5</v>
      </c>
      <c r="C8" s="6">
        <f>C7*(1-$I$3)</f>
        <v>8.03755144032922E-2</v>
      </c>
      <c r="D8" s="6">
        <f t="shared" si="0"/>
        <v>8.1983024691358042E-2</v>
      </c>
      <c r="E8" s="40">
        <f t="shared" si="1"/>
        <v>25</v>
      </c>
      <c r="H8" s="37" t="s">
        <v>15</v>
      </c>
      <c r="I8" s="35">
        <f>SQRT(SUMPRODUCT(D4:D53,E4:E53)-I7^2)</f>
        <v>4.8007705049998073</v>
      </c>
    </row>
    <row r="9" spans="1:9" x14ac:dyDescent="0.3">
      <c r="A9" s="12"/>
      <c r="B9" s="13">
        <v>6</v>
      </c>
      <c r="C9" s="6">
        <f>C8*(1-$I$3)</f>
        <v>6.6979595336076836E-2</v>
      </c>
      <c r="D9" s="6">
        <f t="shared" si="0"/>
        <v>6.6979595336076836E-2</v>
      </c>
      <c r="E9" s="40">
        <f t="shared" si="1"/>
        <v>36</v>
      </c>
    </row>
    <row r="10" spans="1:9" x14ac:dyDescent="0.3">
      <c r="A10" s="12"/>
      <c r="B10" s="13">
        <v>7</v>
      </c>
      <c r="C10" s="6">
        <f>C9*(1-$I$3)</f>
        <v>5.5816329446730699E-2</v>
      </c>
      <c r="D10" s="6">
        <f t="shared" si="0"/>
        <v>5.4700002857796089E-2</v>
      </c>
      <c r="E10" s="40">
        <f t="shared" si="1"/>
        <v>49</v>
      </c>
      <c r="H10" s="16"/>
    </row>
    <row r="11" spans="1:9" x14ac:dyDescent="0.3">
      <c r="A11" s="12"/>
      <c r="B11" s="13">
        <v>8</v>
      </c>
      <c r="C11" s="6">
        <f>C10*(1-$I$3)</f>
        <v>4.6513607872275584E-2</v>
      </c>
      <c r="D11" s="6">
        <f t="shared" si="0"/>
        <v>4.4653063557384562E-2</v>
      </c>
      <c r="E11" s="40">
        <f t="shared" si="1"/>
        <v>64</v>
      </c>
      <c r="H11" s="16"/>
    </row>
    <row r="12" spans="1:9" x14ac:dyDescent="0.3">
      <c r="A12" s="12"/>
      <c r="B12" s="13">
        <v>9</v>
      </c>
      <c r="C12" s="6">
        <f>C11*(1-$I$3)</f>
        <v>3.8761339893562986E-2</v>
      </c>
      <c r="D12" s="6">
        <f t="shared" si="0"/>
        <v>3.6435659499949209E-2</v>
      </c>
      <c r="E12" s="40">
        <f t="shared" si="1"/>
        <v>81</v>
      </c>
    </row>
    <row r="13" spans="1:9" x14ac:dyDescent="0.3">
      <c r="A13" s="12"/>
      <c r="B13" s="13">
        <v>10</v>
      </c>
      <c r="C13" s="6">
        <f>C12*(1-$I$3)</f>
        <v>3.2301116577969156E-2</v>
      </c>
      <c r="D13" s="6">
        <f t="shared" si="0"/>
        <v>2.9717027251731625E-2</v>
      </c>
      <c r="E13" s="40">
        <f t="shared" si="1"/>
        <v>100</v>
      </c>
    </row>
    <row r="14" spans="1:9" x14ac:dyDescent="0.3">
      <c r="A14" s="12"/>
      <c r="B14" s="13">
        <v>11</v>
      </c>
      <c r="C14" s="6">
        <f>C13*(1-$I$3)</f>
        <v>2.6917597148307632E-2</v>
      </c>
      <c r="D14" s="6">
        <f t="shared" si="0"/>
        <v>2.4225837433476869E-2</v>
      </c>
      <c r="E14" s="40">
        <f t="shared" si="1"/>
        <v>121</v>
      </c>
    </row>
    <row r="15" spans="1:9" x14ac:dyDescent="0.3">
      <c r="A15" s="12"/>
      <c r="B15" s="13">
        <v>12</v>
      </c>
      <c r="C15" s="6">
        <f>C14*(1-$I$3)</f>
        <v>2.2431330956923026E-2</v>
      </c>
      <c r="D15" s="6">
        <f t="shared" si="0"/>
        <v>1.9739571242092264E-2</v>
      </c>
      <c r="E15" s="40">
        <f t="shared" si="1"/>
        <v>144</v>
      </c>
    </row>
    <row r="16" spans="1:9" x14ac:dyDescent="0.3">
      <c r="A16" s="12"/>
      <c r="B16" s="13">
        <v>13</v>
      </c>
      <c r="C16" s="6">
        <f>C15*(1-$I$3)</f>
        <v>1.8692775797435855E-2</v>
      </c>
      <c r="D16" s="6">
        <f t="shared" si="0"/>
        <v>1.6075787185794835E-2</v>
      </c>
      <c r="E16" s="40">
        <f t="shared" si="1"/>
        <v>169</v>
      </c>
    </row>
    <row r="17" spans="1:5" x14ac:dyDescent="0.3">
      <c r="A17" s="12"/>
      <c r="B17" s="13">
        <v>14</v>
      </c>
      <c r="C17" s="6">
        <f>C16*(1-$I$3)</f>
        <v>1.557731316452988E-2</v>
      </c>
      <c r="D17" s="6">
        <f t="shared" si="0"/>
        <v>1.3084943058205099E-2</v>
      </c>
      <c r="E17" s="40">
        <f t="shared" si="1"/>
        <v>196</v>
      </c>
    </row>
    <row r="18" spans="1:5" x14ac:dyDescent="0.3">
      <c r="A18" s="12"/>
      <c r="B18" s="13">
        <v>15</v>
      </c>
      <c r="C18" s="6">
        <f>C17*(1-$I$3)</f>
        <v>1.29810943037749E-2</v>
      </c>
      <c r="D18" s="6">
        <f t="shared" si="0"/>
        <v>1.0644497329095417E-2</v>
      </c>
      <c r="E18" s="40">
        <f t="shared" si="1"/>
        <v>225</v>
      </c>
    </row>
    <row r="19" spans="1:5" x14ac:dyDescent="0.3">
      <c r="A19" s="12"/>
      <c r="B19" s="13">
        <v>16</v>
      </c>
      <c r="C19" s="6">
        <f>C18*(1-$I$3)</f>
        <v>1.0817578586479084E-2</v>
      </c>
      <c r="D19" s="6">
        <f t="shared" si="0"/>
        <v>8.6540628691832676E-3</v>
      </c>
      <c r="E19" s="40">
        <f t="shared" si="1"/>
        <v>256</v>
      </c>
    </row>
    <row r="20" spans="1:5" x14ac:dyDescent="0.3">
      <c r="A20" s="12"/>
      <c r="B20" s="13">
        <v>17</v>
      </c>
      <c r="C20" s="6">
        <f>C19*(1-$I$3)</f>
        <v>9.0146488220659033E-3</v>
      </c>
      <c r="D20" s="6">
        <f t="shared" si="0"/>
        <v>7.0314260812114043E-3</v>
      </c>
      <c r="E20" s="40">
        <f t="shared" si="1"/>
        <v>289</v>
      </c>
    </row>
    <row r="21" spans="1:5" x14ac:dyDescent="0.3">
      <c r="A21" s="12"/>
      <c r="B21" s="13">
        <v>18</v>
      </c>
      <c r="C21" s="6">
        <f>C20*(1-$I$3)</f>
        <v>7.5122073517215867E-3</v>
      </c>
      <c r="D21" s="6">
        <f t="shared" si="0"/>
        <v>5.7092775873084055E-3</v>
      </c>
      <c r="E21" s="40">
        <f t="shared" si="1"/>
        <v>324</v>
      </c>
    </row>
    <row r="22" spans="1:5" x14ac:dyDescent="0.3">
      <c r="A22" s="12"/>
      <c r="B22" s="13">
        <v>19</v>
      </c>
      <c r="C22" s="6">
        <f>C21*(1-$I$3)</f>
        <v>6.2601727931013221E-3</v>
      </c>
      <c r="D22" s="6">
        <f t="shared" si="0"/>
        <v>4.6325278668949785E-3</v>
      </c>
      <c r="E22" s="40">
        <f t="shared" si="1"/>
        <v>361</v>
      </c>
    </row>
    <row r="23" spans="1:5" x14ac:dyDescent="0.3">
      <c r="A23" s="12"/>
      <c r="B23" s="13">
        <v>20</v>
      </c>
      <c r="C23" s="6">
        <f>C22*(1-$I$3)</f>
        <v>5.216810660917769E-3</v>
      </c>
      <c r="D23" s="6">
        <f t="shared" si="0"/>
        <v>3.7561036758607938E-3</v>
      </c>
      <c r="E23" s="40">
        <f t="shared" si="1"/>
        <v>400</v>
      </c>
    </row>
    <row r="24" spans="1:5" x14ac:dyDescent="0.3">
      <c r="A24" s="12"/>
      <c r="B24" s="13">
        <v>21</v>
      </c>
      <c r="C24" s="6">
        <f>C23*(1-$I$3)</f>
        <v>4.3473422174314744E-3</v>
      </c>
      <c r="D24" s="6">
        <f t="shared" si="0"/>
        <v>3.0431395522020322E-3</v>
      </c>
      <c r="E24" s="40">
        <f t="shared" si="1"/>
        <v>441</v>
      </c>
    </row>
    <row r="25" spans="1:5" x14ac:dyDescent="0.3">
      <c r="A25" s="12"/>
      <c r="B25" s="13">
        <v>22</v>
      </c>
      <c r="C25" s="6">
        <f>C24*(1-$I$3)</f>
        <v>3.6227851811928957E-3</v>
      </c>
      <c r="D25" s="6">
        <f t="shared" si="0"/>
        <v>2.4634939232111687E-3</v>
      </c>
      <c r="E25" s="40">
        <f t="shared" si="1"/>
        <v>484</v>
      </c>
    </row>
    <row r="26" spans="1:5" x14ac:dyDescent="0.3">
      <c r="A26" s="12"/>
      <c r="B26" s="13">
        <v>23</v>
      </c>
      <c r="C26" s="6">
        <f>C25*(1-$I$3)</f>
        <v>3.0189876509940797E-3</v>
      </c>
      <c r="D26" s="6">
        <f t="shared" si="0"/>
        <v>1.9925318496560925E-3</v>
      </c>
      <c r="E26" s="40">
        <f t="shared" si="1"/>
        <v>529</v>
      </c>
    </row>
    <row r="27" spans="1:5" x14ac:dyDescent="0.3">
      <c r="A27" s="12"/>
      <c r="B27" s="13">
        <v>24</v>
      </c>
      <c r="C27" s="6">
        <f>C26*(1-$I$3)</f>
        <v>2.5158230424950664E-3</v>
      </c>
      <c r="D27" s="6">
        <f t="shared" si="0"/>
        <v>1.6101267471968425E-3</v>
      </c>
      <c r="E27" s="40">
        <f t="shared" si="1"/>
        <v>576</v>
      </c>
    </row>
    <row r="28" spans="1:5" x14ac:dyDescent="0.3">
      <c r="A28" s="12"/>
      <c r="B28" s="13">
        <v>25</v>
      </c>
      <c r="C28" s="6">
        <f>C27*(1-$I$3)</f>
        <v>2.0965192020792221E-3</v>
      </c>
      <c r="D28" s="6">
        <f t="shared" si="0"/>
        <v>1.2998419052891177E-3</v>
      </c>
      <c r="E28" s="40">
        <f t="shared" si="1"/>
        <v>625</v>
      </c>
    </row>
    <row r="29" spans="1:5" x14ac:dyDescent="0.3">
      <c r="A29" s="12"/>
      <c r="B29" s="13">
        <v>26</v>
      </c>
      <c r="C29" s="6">
        <f>C28*(1-$I$3)</f>
        <v>1.7470993350660186E-3</v>
      </c>
      <c r="D29" s="6">
        <f t="shared" si="0"/>
        <v>1.048259601039611E-3</v>
      </c>
      <c r="E29" s="40">
        <f t="shared" si="1"/>
        <v>676</v>
      </c>
    </row>
    <row r="30" spans="1:5" x14ac:dyDescent="0.3">
      <c r="A30" s="12"/>
      <c r="B30" s="13">
        <v>27</v>
      </c>
      <c r="C30" s="6">
        <f>C29*(1-$I$3)</f>
        <v>1.4559161125550155E-3</v>
      </c>
      <c r="D30" s="6">
        <f t="shared" si="0"/>
        <v>8.4443134528190895E-4</v>
      </c>
      <c r="E30" s="40">
        <f t="shared" si="1"/>
        <v>729</v>
      </c>
    </row>
    <row r="31" spans="1:5" x14ac:dyDescent="0.3">
      <c r="A31" s="12"/>
      <c r="B31" s="13">
        <v>28</v>
      </c>
      <c r="C31" s="6">
        <f>C30*(1-$I$3)</f>
        <v>1.2132634271291797E-3</v>
      </c>
      <c r="D31" s="6">
        <f t="shared" si="0"/>
        <v>6.7942751919234073E-4</v>
      </c>
      <c r="E31" s="40">
        <f t="shared" si="1"/>
        <v>784</v>
      </c>
    </row>
    <row r="32" spans="1:5" x14ac:dyDescent="0.3">
      <c r="A32" s="12"/>
      <c r="B32" s="13">
        <v>29</v>
      </c>
      <c r="C32" s="6">
        <f>C31*(1-$I$3)</f>
        <v>1.0110528559409832E-3</v>
      </c>
      <c r="D32" s="6">
        <f t="shared" si="0"/>
        <v>5.4596854220813091E-4</v>
      </c>
      <c r="E32" s="40">
        <f t="shared" si="1"/>
        <v>841</v>
      </c>
    </row>
    <row r="33" spans="1:5" x14ac:dyDescent="0.3">
      <c r="A33" s="12"/>
      <c r="B33" s="13">
        <v>30</v>
      </c>
      <c r="C33" s="6">
        <f>C32*(1-$I$3)</f>
        <v>8.42544046617486E-4</v>
      </c>
      <c r="D33" s="6">
        <f t="shared" si="0"/>
        <v>4.3812290424109269E-4</v>
      </c>
      <c r="E33" s="40">
        <f t="shared" si="1"/>
        <v>900</v>
      </c>
    </row>
    <row r="34" spans="1:5" x14ac:dyDescent="0.3">
      <c r="A34" s="12"/>
      <c r="B34" s="13">
        <v>31</v>
      </c>
      <c r="C34" s="6">
        <f>C33*(1-$I$3)</f>
        <v>7.0212003884790502E-4</v>
      </c>
      <c r="D34" s="6">
        <f t="shared" si="0"/>
        <v>3.5106001942395251E-4</v>
      </c>
      <c r="E34" s="40">
        <f t="shared" si="1"/>
        <v>961</v>
      </c>
    </row>
    <row r="35" spans="1:5" x14ac:dyDescent="0.3">
      <c r="A35" s="12"/>
      <c r="B35" s="13">
        <v>32</v>
      </c>
      <c r="C35" s="6">
        <f>C34*(1-$I$3)</f>
        <v>5.8510003237325422E-4</v>
      </c>
      <c r="D35" s="6">
        <f t="shared" si="0"/>
        <v>2.8084801553916202E-4</v>
      </c>
      <c r="E35" s="40">
        <f t="shared" si="1"/>
        <v>1024</v>
      </c>
    </row>
    <row r="36" spans="1:5" x14ac:dyDescent="0.3">
      <c r="A36" s="12"/>
      <c r="B36" s="13">
        <v>33</v>
      </c>
      <c r="C36" s="6">
        <f>C35*(1-$I$3)</f>
        <v>4.875833603110452E-4</v>
      </c>
      <c r="D36" s="6">
        <f t="shared" si="0"/>
        <v>2.2428834574308076E-4</v>
      </c>
      <c r="E36" s="40">
        <f t="shared" si="1"/>
        <v>1089</v>
      </c>
    </row>
    <row r="37" spans="1:5" x14ac:dyDescent="0.3">
      <c r="A37" s="12"/>
      <c r="B37" s="13">
        <v>34</v>
      </c>
      <c r="C37" s="6">
        <f>C36*(1-$I$3)</f>
        <v>4.06319466925871E-4</v>
      </c>
      <c r="D37" s="6">
        <f t="shared" si="0"/>
        <v>1.7878056544738327E-4</v>
      </c>
      <c r="E37" s="40">
        <f t="shared" si="1"/>
        <v>1156</v>
      </c>
    </row>
    <row r="38" spans="1:5" x14ac:dyDescent="0.3">
      <c r="A38" s="12"/>
      <c r="B38" s="13">
        <v>35</v>
      </c>
      <c r="C38" s="6">
        <f>C37*(1-$I$3)</f>
        <v>3.3859955577155917E-4</v>
      </c>
      <c r="D38" s="6">
        <f t="shared" si="0"/>
        <v>1.4221181342405486E-4</v>
      </c>
      <c r="E38" s="40">
        <f t="shared" si="1"/>
        <v>1225</v>
      </c>
    </row>
    <row r="39" spans="1:5" x14ac:dyDescent="0.3">
      <c r="A39" s="12"/>
      <c r="B39" s="13">
        <v>36</v>
      </c>
      <c r="C39" s="6">
        <f>C38*(1-$I$3)</f>
        <v>2.8216629647629933E-4</v>
      </c>
      <c r="D39" s="6">
        <f t="shared" si="0"/>
        <v>1.1286651859051972E-4</v>
      </c>
      <c r="E39" s="40">
        <f t="shared" si="1"/>
        <v>1296</v>
      </c>
    </row>
    <row r="40" spans="1:5" x14ac:dyDescent="0.3">
      <c r="A40" s="12"/>
      <c r="B40" s="13">
        <v>37</v>
      </c>
      <c r="C40" s="6">
        <f>C39*(1-$I$3)</f>
        <v>2.3513858039691613E-4</v>
      </c>
      <c r="D40" s="6">
        <f t="shared" si="0"/>
        <v>8.9352660550828155E-5</v>
      </c>
      <c r="E40" s="40">
        <f t="shared" si="1"/>
        <v>1369</v>
      </c>
    </row>
    <row r="41" spans="1:5" x14ac:dyDescent="0.3">
      <c r="A41" s="12"/>
      <c r="B41" s="13">
        <v>38</v>
      </c>
      <c r="C41" s="6">
        <f>C40*(1-$I$3)</f>
        <v>1.9594881699743012E-4</v>
      </c>
      <c r="D41" s="6">
        <f t="shared" si="0"/>
        <v>7.0541574119074846E-5</v>
      </c>
      <c r="E41" s="40">
        <f t="shared" si="1"/>
        <v>1444</v>
      </c>
    </row>
    <row r="42" spans="1:5" x14ac:dyDescent="0.3">
      <c r="A42" s="12"/>
      <c r="B42" s="13">
        <v>39</v>
      </c>
      <c r="C42" s="6">
        <f>C41*(1-$I$3)</f>
        <v>1.6329068083119176E-4</v>
      </c>
      <c r="D42" s="6">
        <f t="shared" si="0"/>
        <v>5.55188314826052E-5</v>
      </c>
      <c r="E42" s="40">
        <f t="shared" si="1"/>
        <v>1521</v>
      </c>
    </row>
    <row r="43" spans="1:5" x14ac:dyDescent="0.3">
      <c r="A43" s="12"/>
      <c r="B43" s="13">
        <v>40</v>
      </c>
      <c r="C43" s="6">
        <f>C42*(1-$I$3)</f>
        <v>1.3607556735932647E-4</v>
      </c>
      <c r="D43" s="6">
        <f t="shared" si="0"/>
        <v>4.3544181554984468E-5</v>
      </c>
      <c r="E43" s="40">
        <f t="shared" si="1"/>
        <v>1600</v>
      </c>
    </row>
    <row r="44" spans="1:5" x14ac:dyDescent="0.3">
      <c r="A44" s="12"/>
      <c r="B44" s="13">
        <v>41</v>
      </c>
      <c r="C44" s="6">
        <f>C43*(1-$I$3)</f>
        <v>1.1339630613277207E-4</v>
      </c>
      <c r="D44" s="6">
        <f t="shared" si="0"/>
        <v>3.4018891839831611E-5</v>
      </c>
      <c r="E44" s="40">
        <f t="shared" si="1"/>
        <v>1681</v>
      </c>
    </row>
    <row r="45" spans="1:5" x14ac:dyDescent="0.3">
      <c r="A45" s="12"/>
      <c r="B45" s="13">
        <v>42</v>
      </c>
      <c r="C45" s="6">
        <f>C44*(1-$I$3)</f>
        <v>9.4496921777310064E-5</v>
      </c>
      <c r="D45" s="6">
        <f t="shared" si="0"/>
        <v>2.6459138097646828E-5</v>
      </c>
      <c r="E45" s="40">
        <f t="shared" si="1"/>
        <v>1764</v>
      </c>
    </row>
    <row r="46" spans="1:5" x14ac:dyDescent="0.3">
      <c r="A46" s="12"/>
      <c r="B46" s="13">
        <v>43</v>
      </c>
      <c r="C46" s="6">
        <f>C45*(1-$I$3)</f>
        <v>7.8747434814425063E-5</v>
      </c>
      <c r="D46" s="6">
        <f t="shared" si="0"/>
        <v>2.047433305175052E-5</v>
      </c>
      <c r="E46" s="40">
        <f t="shared" si="1"/>
        <v>1849</v>
      </c>
    </row>
    <row r="47" spans="1:5" x14ac:dyDescent="0.3">
      <c r="A47" s="12"/>
      <c r="B47" s="13">
        <v>44</v>
      </c>
      <c r="C47" s="6">
        <f>C46*(1-$I$3)</f>
        <v>6.5622862345354226E-5</v>
      </c>
      <c r="D47" s="6">
        <f t="shared" si="0"/>
        <v>1.5749486962885022E-5</v>
      </c>
      <c r="E47" s="40">
        <f t="shared" si="1"/>
        <v>1936</v>
      </c>
    </row>
    <row r="48" spans="1:5" x14ac:dyDescent="0.3">
      <c r="A48" s="12"/>
      <c r="B48" s="13">
        <v>45</v>
      </c>
      <c r="C48" s="6">
        <f>C47*(1-$I$3)</f>
        <v>5.4685718621128521E-5</v>
      </c>
      <c r="D48" s="6">
        <f t="shared" si="0"/>
        <v>1.2030858096648274E-5</v>
      </c>
      <c r="E48" s="40">
        <f t="shared" si="1"/>
        <v>2025</v>
      </c>
    </row>
    <row r="49" spans="1:5" x14ac:dyDescent="0.3">
      <c r="A49" s="12"/>
      <c r="B49" s="13">
        <v>46</v>
      </c>
      <c r="C49" s="6">
        <f>C48*(1-$I$3)</f>
        <v>4.5571432184273769E-5</v>
      </c>
      <c r="D49" s="6">
        <f t="shared" si="0"/>
        <v>9.1142864368547592E-6</v>
      </c>
      <c r="E49" s="40">
        <f t="shared" si="1"/>
        <v>2116</v>
      </c>
    </row>
    <row r="50" spans="1:5" x14ac:dyDescent="0.3">
      <c r="A50" s="12"/>
      <c r="B50" s="13">
        <v>47</v>
      </c>
      <c r="C50" s="6">
        <f>C49*(1-$I$3)</f>
        <v>3.7976193486894811E-5</v>
      </c>
      <c r="D50" s="6">
        <f t="shared" si="0"/>
        <v>6.8357148276410609E-6</v>
      </c>
      <c r="E50" s="40">
        <f t="shared" si="1"/>
        <v>2209</v>
      </c>
    </row>
    <row r="51" spans="1:5" x14ac:dyDescent="0.3">
      <c r="A51" s="12"/>
      <c r="B51" s="13">
        <v>48</v>
      </c>
      <c r="C51" s="6">
        <f>C50*(1-$I$3)</f>
        <v>3.1646827905745677E-5</v>
      </c>
      <c r="D51" s="6">
        <f t="shared" si="0"/>
        <v>5.0634924649193065E-6</v>
      </c>
      <c r="E51" s="40">
        <f t="shared" si="1"/>
        <v>2304</v>
      </c>
    </row>
    <row r="52" spans="1:5" x14ac:dyDescent="0.3">
      <c r="A52" s="12"/>
      <c r="B52" s="13">
        <v>49</v>
      </c>
      <c r="C52" s="6">
        <f>C51*(1-$I$3)</f>
        <v>2.6372356588121397E-5</v>
      </c>
      <c r="D52" s="6">
        <f t="shared" si="0"/>
        <v>3.692129922336996E-6</v>
      </c>
      <c r="E52" s="40">
        <f t="shared" si="1"/>
        <v>2401</v>
      </c>
    </row>
    <row r="53" spans="1:5" x14ac:dyDescent="0.3">
      <c r="A53" s="12"/>
      <c r="B53" s="13">
        <v>50</v>
      </c>
      <c r="C53" s="6">
        <f>C52*(1-$I$3)</f>
        <v>2.19769638234345E-5</v>
      </c>
      <c r="D53" s="6">
        <f t="shared" si="0"/>
        <v>2.6372356588121414E-6</v>
      </c>
      <c r="E53" s="40">
        <f t="shared" si="1"/>
        <v>2500</v>
      </c>
    </row>
    <row r="54" spans="1:5" x14ac:dyDescent="0.3">
      <c r="A54" s="12"/>
      <c r="B54" s="12"/>
    </row>
    <row r="55" spans="1:5" x14ac:dyDescent="0.3">
      <c r="A55" s="12"/>
      <c r="B55" s="12"/>
    </row>
    <row r="56" spans="1:5" x14ac:dyDescent="0.3">
      <c r="A56" s="12"/>
      <c r="B56" s="12"/>
    </row>
    <row r="57" spans="1:5" x14ac:dyDescent="0.3">
      <c r="A57" s="12"/>
      <c r="B57" s="12"/>
    </row>
    <row r="58" spans="1:5" x14ac:dyDescent="0.3">
      <c r="A58" s="12"/>
      <c r="B58" s="12"/>
    </row>
    <row r="59" spans="1:5" x14ac:dyDescent="0.3">
      <c r="A59" s="12"/>
      <c r="B59" s="12"/>
    </row>
    <row r="60" spans="1:5" x14ac:dyDescent="0.3">
      <c r="A60" s="12"/>
      <c r="B60" s="12"/>
    </row>
    <row r="61" spans="1:5" x14ac:dyDescent="0.3">
      <c r="A61" s="12"/>
      <c r="B61" s="12"/>
    </row>
    <row r="62" spans="1:5" x14ac:dyDescent="0.3">
      <c r="A62" s="12"/>
      <c r="B62" s="12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Откуда приходит везенье</vt:lpstr>
      <vt:lpstr>Сравнение G и R 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Высоцкий</dc:creator>
  <cp:lastModifiedBy>IVAN</cp:lastModifiedBy>
  <dcterms:created xsi:type="dcterms:W3CDTF">2019-02-15T11:12:38Z</dcterms:created>
  <dcterms:modified xsi:type="dcterms:W3CDTF">2023-02-12T11:31:03Z</dcterms:modified>
</cp:coreProperties>
</file>